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bookViews>
    <workbookView xWindow="0" yWindow="0" windowWidth="23040" windowHeight="8256"/>
  </bookViews>
  <sheets>
    <sheet name="Calc" sheetId="17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76" i="17" l="1"/>
  <c r="DR77" i="17"/>
  <c r="DR78" i="17"/>
  <c r="J2" i="17"/>
  <c r="EI26" i="17"/>
  <c r="DU6" i="17" l="1"/>
  <c r="BA2" i="17" l="1"/>
  <c r="AF2" i="17"/>
  <c r="DF119" i="17" l="1"/>
  <c r="DD119" i="17"/>
  <c r="DN119" i="17" s="1"/>
  <c r="DC119" i="17"/>
  <c r="DH119" i="17" s="1"/>
  <c r="DB119" i="17"/>
  <c r="DG119" i="17" s="1"/>
  <c r="DA119" i="17"/>
  <c r="DK119" i="17" s="1"/>
  <c r="CV119" i="17"/>
  <c r="CY119" i="17" s="1"/>
  <c r="CU119" i="17"/>
  <c r="CX119" i="17" s="1"/>
  <c r="D103" i="17"/>
  <c r="D71" i="17"/>
  <c r="D72" i="17" s="1"/>
  <c r="DV55" i="17"/>
  <c r="DV87" i="17" s="1"/>
  <c r="DV119" i="17" s="1"/>
  <c r="DV53" i="17"/>
  <c r="DV85" i="17" s="1"/>
  <c r="DV117" i="17" s="1"/>
  <c r="DV48" i="17"/>
  <c r="DV80" i="17" s="1"/>
  <c r="DV112" i="17" s="1"/>
  <c r="DV47" i="17"/>
  <c r="DV79" i="17" s="1"/>
  <c r="DV111" i="17" s="1"/>
  <c r="DV44" i="17"/>
  <c r="DV76" i="17" s="1"/>
  <c r="DV108" i="17" s="1"/>
  <c r="DV43" i="17"/>
  <c r="DV75" i="17" s="1"/>
  <c r="DV107" i="17" s="1"/>
  <c r="D39" i="17"/>
  <c r="DV63" i="17"/>
  <c r="DV62" i="17"/>
  <c r="DV61" i="17"/>
  <c r="DV59" i="17"/>
  <c r="DV58" i="17"/>
  <c r="DV57" i="17"/>
  <c r="DV56" i="17"/>
  <c r="DV88" i="17" s="1"/>
  <c r="DV120" i="17" s="1"/>
  <c r="DV54" i="17"/>
  <c r="DV52" i="17"/>
  <c r="DV51" i="17"/>
  <c r="DV50" i="17"/>
  <c r="DV49" i="17"/>
  <c r="DV46" i="17"/>
  <c r="DV45" i="17"/>
  <c r="EE12" i="17"/>
  <c r="ED12" i="17"/>
  <c r="EC12" i="17"/>
  <c r="DV42" i="17"/>
  <c r="DV40" i="17"/>
  <c r="DV39" i="17"/>
  <c r="D6" i="17"/>
  <c r="CI2" i="17"/>
  <c r="CJ2" i="17" s="1"/>
  <c r="CK2" i="17" s="1"/>
  <c r="CL2" i="17" s="1"/>
  <c r="CM2" i="17" s="1"/>
  <c r="CB2" i="17"/>
  <c r="CC2" i="17" s="1"/>
  <c r="CD2" i="17" s="1"/>
  <c r="CE2" i="17" s="1"/>
  <c r="CF2" i="17" s="1"/>
  <c r="BU2" i="17"/>
  <c r="BV2" i="17" s="1"/>
  <c r="BW2" i="17" s="1"/>
  <c r="BX2" i="17" s="1"/>
  <c r="BY2" i="17" s="1"/>
  <c r="BN2" i="17"/>
  <c r="BO2" i="17" s="1"/>
  <c r="BP2" i="17" s="1"/>
  <c r="BQ2" i="17" s="1"/>
  <c r="BR2" i="17" s="1"/>
  <c r="BG2" i="17"/>
  <c r="BH2" i="17" s="1"/>
  <c r="BI2" i="17" s="1"/>
  <c r="BJ2" i="17" s="1"/>
  <c r="BK2" i="17" s="1"/>
  <c r="BB2" i="17"/>
  <c r="BC2" i="17" s="1"/>
  <c r="BD2" i="17" s="1"/>
  <c r="AZ2" i="17"/>
  <c r="AS2" i="17"/>
  <c r="AT2" i="17" s="1"/>
  <c r="AU2" i="17" s="1"/>
  <c r="AV2" i="17" s="1"/>
  <c r="AW2" i="17" s="1"/>
  <c r="AL2" i="17"/>
  <c r="AM2" i="17" s="1"/>
  <c r="AN2" i="17" s="1"/>
  <c r="AO2" i="17" s="1"/>
  <c r="AP2" i="17" s="1"/>
  <c r="AE2" i="17"/>
  <c r="AG2" i="17" s="1"/>
  <c r="AH2" i="17" s="1"/>
  <c r="AI2" i="17" s="1"/>
  <c r="X2" i="17"/>
  <c r="Y2" i="17" s="1"/>
  <c r="Z2" i="17" s="1"/>
  <c r="AA2" i="17" s="1"/>
  <c r="AB2" i="17" s="1"/>
  <c r="Q2" i="17"/>
  <c r="R2" i="17" s="1"/>
  <c r="S2" i="17" s="1"/>
  <c r="T2" i="17" s="1"/>
  <c r="U2" i="17" s="1"/>
  <c r="DI119" i="17" l="1"/>
  <c r="D7" i="17"/>
  <c r="D8" i="17" s="1"/>
  <c r="D9" i="17" s="1"/>
  <c r="D10" i="17" s="1"/>
  <c r="D11" i="17" s="1"/>
  <c r="D12" i="17" s="1"/>
  <c r="D13" i="17" s="1"/>
  <c r="D14" i="17" s="1"/>
  <c r="D15" i="17" s="1"/>
  <c r="D16" i="17" s="1"/>
  <c r="D17" i="17" s="1"/>
  <c r="D18" i="17" s="1"/>
  <c r="D19" i="17" s="1"/>
  <c r="D20" i="17" s="1"/>
  <c r="D21" i="17" s="1"/>
  <c r="D22" i="17" s="1"/>
  <c r="D23" i="17" s="1"/>
  <c r="D24" i="17" s="1"/>
  <c r="D25" i="17" s="1"/>
  <c r="D26" i="17" s="1"/>
  <c r="D27" i="17" s="1"/>
  <c r="D28" i="17" s="1"/>
  <c r="D29" i="17" s="1"/>
  <c r="D30" i="17" s="1"/>
  <c r="D31" i="17" s="1"/>
  <c r="D32" i="17" s="1"/>
  <c r="D33" i="17" s="1"/>
  <c r="K2" i="17"/>
  <c r="L2" i="17" s="1"/>
  <c r="M2" i="17" s="1"/>
  <c r="N2" i="17" s="1"/>
  <c r="DM119" i="17"/>
  <c r="DS119" i="17" s="1"/>
  <c r="EF12" i="17"/>
  <c r="DV41" i="17"/>
  <c r="DV60" i="17"/>
  <c r="DV74" i="17"/>
  <c r="DV78" i="17"/>
  <c r="DV72" i="17"/>
  <c r="DV83" i="17"/>
  <c r="DV71" i="17"/>
  <c r="DV82" i="17"/>
  <c r="DV93" i="17"/>
  <c r="DV65" i="17"/>
  <c r="DV94" i="17"/>
  <c r="DV81" i="17"/>
  <c r="DV84" i="17"/>
  <c r="DV95" i="17"/>
  <c r="DV89" i="17"/>
  <c r="DV86" i="17"/>
  <c r="DV90" i="17"/>
  <c r="DV77" i="17"/>
  <c r="DV91" i="17"/>
  <c r="DV64" i="17"/>
  <c r="D40" i="17"/>
  <c r="D73" i="17"/>
  <c r="D104" i="17"/>
  <c r="DL119" i="17"/>
  <c r="DR119" i="17" s="1"/>
  <c r="DT119" i="17" l="1"/>
  <c r="DV97" i="17"/>
  <c r="DV116" i="17"/>
  <c r="DV73" i="17"/>
  <c r="D41" i="17"/>
  <c r="DV121" i="17"/>
  <c r="DV125" i="17"/>
  <c r="DV109" i="17"/>
  <c r="DV113" i="17"/>
  <c r="DV104" i="17"/>
  <c r="DV106" i="17"/>
  <c r="DV114" i="17"/>
  <c r="CR103" i="17"/>
  <c r="DC102" i="17"/>
  <c r="DC72" i="17"/>
  <c r="DC71" i="17"/>
  <c r="DC70" i="17"/>
  <c r="DC38" i="17"/>
  <c r="DC39" i="17"/>
  <c r="DV96" i="17"/>
  <c r="DV122" i="17"/>
  <c r="CR72" i="17"/>
  <c r="DC104" i="17"/>
  <c r="D105" i="17"/>
  <c r="DV126" i="17"/>
  <c r="DV103" i="17"/>
  <c r="CR71" i="17"/>
  <c r="DV123" i="17"/>
  <c r="DV118" i="17"/>
  <c r="DV127" i="17"/>
  <c r="DV110" i="17"/>
  <c r="DV92" i="17"/>
  <c r="D74" i="17"/>
  <c r="D75" i="17" s="1"/>
  <c r="D76" i="17" s="1"/>
  <c r="DV115" i="17"/>
  <c r="DA39" i="17"/>
  <c r="DA38" i="17"/>
  <c r="DC6" i="17" l="1"/>
  <c r="DA71" i="17"/>
  <c r="DC73" i="17"/>
  <c r="D106" i="17"/>
  <c r="D107" i="17" s="1"/>
  <c r="D108" i="17" s="1"/>
  <c r="D42" i="17"/>
  <c r="D43" i="17" s="1"/>
  <c r="D44" i="17" s="1"/>
  <c r="CR102" i="17"/>
  <c r="DC103" i="17"/>
  <c r="DC7" i="17" s="1"/>
  <c r="DA73" i="17"/>
  <c r="DA104" i="17"/>
  <c r="DB103" i="17"/>
  <c r="DB102" i="17"/>
  <c r="DD72" i="17"/>
  <c r="DB71" i="17"/>
  <c r="DV129" i="17"/>
  <c r="D77" i="17"/>
  <c r="DA72" i="17"/>
  <c r="DB104" i="17"/>
  <c r="DB38" i="17"/>
  <c r="DD102" i="17"/>
  <c r="DC40" i="17"/>
  <c r="DC8" i="17" s="1"/>
  <c r="DD103" i="17"/>
  <c r="DA103" i="17"/>
  <c r="DB73" i="17"/>
  <c r="CQ103" i="17"/>
  <c r="CR104" i="17"/>
  <c r="DB70" i="17"/>
  <c r="CR73" i="17"/>
  <c r="DA70" i="17"/>
  <c r="DV124" i="17"/>
  <c r="DV128" i="17"/>
  <c r="DH104" i="17"/>
  <c r="DH73" i="17"/>
  <c r="DH72" i="17"/>
  <c r="DH71" i="17"/>
  <c r="CR70" i="17"/>
  <c r="DA40" i="17"/>
  <c r="DV105" i="17"/>
  <c r="DA102" i="17"/>
  <c r="DA7" i="17" l="1"/>
  <c r="DA6" i="17"/>
  <c r="DA8" i="17"/>
  <c r="DH103" i="17"/>
  <c r="CR74" i="17"/>
  <c r="DD70" i="17"/>
  <c r="DI70" i="17" s="1"/>
  <c r="DB39" i="17"/>
  <c r="DB7" i="17" s="1"/>
  <c r="DF40" i="17"/>
  <c r="DF70" i="17"/>
  <c r="DC105" i="17"/>
  <c r="DC106" i="17"/>
  <c r="DH106" i="17" s="1"/>
  <c r="DM105" i="17"/>
  <c r="DM104" i="17"/>
  <c r="DM103" i="17"/>
  <c r="DM71" i="17"/>
  <c r="DM73" i="17"/>
  <c r="DM72" i="17"/>
  <c r="DH38" i="17"/>
  <c r="DC76" i="17"/>
  <c r="DH76" i="17" s="1"/>
  <c r="CQ70" i="17"/>
  <c r="CQ102" i="17"/>
  <c r="DA105" i="17"/>
  <c r="DF105" i="17" s="1"/>
  <c r="DH39" i="17"/>
  <c r="DH102" i="17"/>
  <c r="DD39" i="17"/>
  <c r="DD104" i="17"/>
  <c r="CQ71" i="17"/>
  <c r="DF71" i="17"/>
  <c r="DA42" i="17"/>
  <c r="DA41" i="17"/>
  <c r="CP38" i="17"/>
  <c r="CP6" i="17"/>
  <c r="CS102" i="17"/>
  <c r="CV102" i="17" s="1"/>
  <c r="CY102" i="17" s="1"/>
  <c r="CP102" i="17"/>
  <c r="DD71" i="17"/>
  <c r="DH40" i="17"/>
  <c r="DH8" i="17" s="1"/>
  <c r="DG104" i="17"/>
  <c r="DG103" i="17"/>
  <c r="DG71" i="17"/>
  <c r="DG73" i="17"/>
  <c r="CQ38" i="17"/>
  <c r="DF38" i="17"/>
  <c r="DA74" i="17"/>
  <c r="D109" i="17"/>
  <c r="CP39" i="17"/>
  <c r="CP7" i="17"/>
  <c r="CP103" i="17"/>
  <c r="CS103" i="17"/>
  <c r="CV103" i="17" s="1"/>
  <c r="CY103" i="17" s="1"/>
  <c r="DB72" i="17"/>
  <c r="DD40" i="17"/>
  <c r="DD8" i="17" s="1"/>
  <c r="DH70" i="17"/>
  <c r="DC74" i="17"/>
  <c r="DD76" i="17"/>
  <c r="DI76" i="17" s="1"/>
  <c r="DA76" i="17"/>
  <c r="CQ39" i="17"/>
  <c r="CQ7" i="17"/>
  <c r="DF103" i="17"/>
  <c r="DB40" i="17"/>
  <c r="DD73" i="17"/>
  <c r="DI73" i="17" s="1"/>
  <c r="D45" i="17"/>
  <c r="CS70" i="17"/>
  <c r="CV70" i="17" s="1"/>
  <c r="CY70" i="17" s="1"/>
  <c r="CP70" i="17"/>
  <c r="CS104" i="17"/>
  <c r="CV104" i="17" s="1"/>
  <c r="CY104" i="17" s="1"/>
  <c r="CP104" i="17"/>
  <c r="DD38" i="17"/>
  <c r="DD6" i="17" s="1"/>
  <c r="DC42" i="17"/>
  <c r="D78" i="17"/>
  <c r="D79" i="17" s="1"/>
  <c r="D80" i="17" s="1"/>
  <c r="DB78" i="17"/>
  <c r="DF72" i="17"/>
  <c r="DI72" i="17"/>
  <c r="DF102" i="17"/>
  <c r="DI102" i="17"/>
  <c r="DB41" i="17"/>
  <c r="CS73" i="17"/>
  <c r="CV73" i="17" s="1"/>
  <c r="CY73" i="17" s="1"/>
  <c r="CQ8" i="17"/>
  <c r="CP8" i="17"/>
  <c r="CS71" i="17"/>
  <c r="CV71" i="17" s="1"/>
  <c r="CY71" i="17" s="1"/>
  <c r="CP71" i="17"/>
  <c r="DB6" i="17"/>
  <c r="DF73" i="17"/>
  <c r="DF76" i="17"/>
  <c r="CR105" i="17"/>
  <c r="DB105" i="17"/>
  <c r="CP73" i="17"/>
  <c r="CQ40" i="17"/>
  <c r="CS72" i="17"/>
  <c r="CV72" i="17" s="1"/>
  <c r="CY72" i="17" s="1"/>
  <c r="CP72" i="17"/>
  <c r="DH105" i="17"/>
  <c r="CP40" i="17"/>
  <c r="DB74" i="17"/>
  <c r="DB76" i="17"/>
  <c r="CQ73" i="17"/>
  <c r="CQ104" i="17"/>
  <c r="DF39" i="17"/>
  <c r="DI104" i="17"/>
  <c r="DF104" i="17"/>
  <c r="CQ72" i="17"/>
  <c r="DC41" i="17"/>
  <c r="DC9" i="17" s="1"/>
  <c r="CQ105" i="17"/>
  <c r="DC10" i="17" l="1"/>
  <c r="CU73" i="17"/>
  <c r="CX73" i="17" s="1"/>
  <c r="DB9" i="17"/>
  <c r="DF7" i="17"/>
  <c r="DA9" i="17"/>
  <c r="DH7" i="17"/>
  <c r="CU104" i="17"/>
  <c r="CX104" i="17" s="1"/>
  <c r="CU102" i="17"/>
  <c r="CX102" i="17" s="1"/>
  <c r="CS39" i="17"/>
  <c r="CV39" i="17" s="1"/>
  <c r="CU70" i="17"/>
  <c r="CX70" i="17" s="1"/>
  <c r="CQ78" i="17"/>
  <c r="DB77" i="17"/>
  <c r="DB106" i="17"/>
  <c r="DL106" i="17" s="1"/>
  <c r="DF42" i="17"/>
  <c r="DG72" i="17"/>
  <c r="CQ76" i="17"/>
  <c r="DK76" i="17"/>
  <c r="DK105" i="17"/>
  <c r="DM40" i="17"/>
  <c r="DM76" i="17"/>
  <c r="DD106" i="17"/>
  <c r="DI106" i="17" s="1"/>
  <c r="CP105" i="17"/>
  <c r="DF6" i="17"/>
  <c r="CS7" i="17"/>
  <c r="DK73" i="17"/>
  <c r="CP41" i="17"/>
  <c r="DH42" i="17"/>
  <c r="DC77" i="17"/>
  <c r="DH77" i="17" s="1"/>
  <c r="DC44" i="17"/>
  <c r="CU103" i="17"/>
  <c r="CX103" i="17" s="1"/>
  <c r="DH74" i="17"/>
  <c r="DC108" i="17"/>
  <c r="DH108" i="17" s="1"/>
  <c r="DL105" i="17"/>
  <c r="DL104" i="17"/>
  <c r="DL72" i="17"/>
  <c r="DL71" i="17"/>
  <c r="DN70" i="17"/>
  <c r="DL73" i="17"/>
  <c r="DR73" i="17" s="1"/>
  <c r="DL77" i="17"/>
  <c r="DG40" i="17"/>
  <c r="DG8" i="17" s="1"/>
  <c r="DG70" i="17"/>
  <c r="DG105" i="17"/>
  <c r="DD41" i="17"/>
  <c r="DK102" i="17"/>
  <c r="CU71" i="17"/>
  <c r="CX71" i="17" s="1"/>
  <c r="DI105" i="17"/>
  <c r="DH6" i="17"/>
  <c r="DM41" i="17"/>
  <c r="DM77" i="17"/>
  <c r="DF74" i="17"/>
  <c r="DA108" i="17"/>
  <c r="DF108" i="17" s="1"/>
  <c r="CQ9" i="17"/>
  <c r="DG41" i="17"/>
  <c r="DG102" i="17"/>
  <c r="DG106" i="17"/>
  <c r="DN103" i="17"/>
  <c r="DK103" i="17"/>
  <c r="DD105" i="17"/>
  <c r="CQ74" i="17"/>
  <c r="DM38" i="17"/>
  <c r="DM44" i="17"/>
  <c r="DS73" i="17"/>
  <c r="DM106" i="17"/>
  <c r="DM102" i="17"/>
  <c r="DS102" i="17" s="1"/>
  <c r="DB42" i="17"/>
  <c r="CS105" i="17"/>
  <c r="CV105" i="17" s="1"/>
  <c r="DA44" i="17"/>
  <c r="CQ108" i="17"/>
  <c r="CQ41" i="17"/>
  <c r="CQ6" i="17"/>
  <c r="CR106" i="17"/>
  <c r="DK70" i="17"/>
  <c r="CP106" i="17"/>
  <c r="DC78" i="17"/>
  <c r="DH78" i="17" s="1"/>
  <c r="DM39" i="17"/>
  <c r="DM74" i="17"/>
  <c r="DM70" i="17"/>
  <c r="DS70" i="17" s="1"/>
  <c r="DS103" i="17"/>
  <c r="CR76" i="17"/>
  <c r="CQ106" i="17"/>
  <c r="CP76" i="17"/>
  <c r="DA77" i="17"/>
  <c r="DK77" i="17" s="1"/>
  <c r="CP74" i="17"/>
  <c r="DB8" i="17"/>
  <c r="D110" i="17"/>
  <c r="D111" i="17" s="1"/>
  <c r="D112" i="17" s="1"/>
  <c r="DG76" i="17"/>
  <c r="DG78" i="17"/>
  <c r="DI71" i="17"/>
  <c r="DK38" i="17"/>
  <c r="DK6" i="17" s="1"/>
  <c r="DN71" i="17"/>
  <c r="DK71" i="17"/>
  <c r="CS106" i="17"/>
  <c r="DS71" i="17"/>
  <c r="DS104" i="17"/>
  <c r="CS74" i="17"/>
  <c r="CV74" i="17" s="1"/>
  <c r="CY74" i="17" s="1"/>
  <c r="CU72" i="17"/>
  <c r="CX72" i="17" s="1"/>
  <c r="DI39" i="17"/>
  <c r="CS76" i="17"/>
  <c r="CS40" i="17"/>
  <c r="CQ77" i="17"/>
  <c r="D46" i="17"/>
  <c r="D47" i="17" s="1"/>
  <c r="D48" i="17" s="1"/>
  <c r="DI103" i="17"/>
  <c r="DB108" i="17"/>
  <c r="DG38" i="17"/>
  <c r="DG77" i="17"/>
  <c r="DK39" i="17"/>
  <c r="DK7" i="17" s="1"/>
  <c r="DD7" i="17"/>
  <c r="DF41" i="17"/>
  <c r="DF9" i="17" s="1"/>
  <c r="DF8" i="17"/>
  <c r="DH41" i="17"/>
  <c r="DH9" i="17" s="1"/>
  <c r="D81" i="17"/>
  <c r="DB44" i="17"/>
  <c r="DB12" i="17" s="1"/>
  <c r="CR108" i="17"/>
  <c r="DD74" i="17"/>
  <c r="DI38" i="17"/>
  <c r="DI6" i="17" s="1"/>
  <c r="DG39" i="17"/>
  <c r="DG7" i="17" s="1"/>
  <c r="DG108" i="17"/>
  <c r="CS38" i="17"/>
  <c r="DK41" i="17"/>
  <c r="DK9" i="17" s="1"/>
  <c r="DK40" i="17"/>
  <c r="DN72" i="17"/>
  <c r="DK72" i="17"/>
  <c r="DN104" i="17"/>
  <c r="DK104" i="17"/>
  <c r="CP42" i="17"/>
  <c r="DS72" i="17"/>
  <c r="DA106" i="17"/>
  <c r="DA10" i="17" s="1"/>
  <c r="DK108" i="17" l="1"/>
  <c r="DF77" i="17"/>
  <c r="DG6" i="17"/>
  <c r="DH10" i="17"/>
  <c r="DR104" i="17"/>
  <c r="CV38" i="17"/>
  <c r="CU38" i="17"/>
  <c r="CX38" i="17" s="1"/>
  <c r="CU40" i="17"/>
  <c r="CX40" i="17" s="1"/>
  <c r="CV40" i="17"/>
  <c r="CY105" i="17"/>
  <c r="DS105" i="17"/>
  <c r="DC110" i="17"/>
  <c r="DN39" i="17"/>
  <c r="DN7" i="17" s="1"/>
  <c r="DI7" i="17"/>
  <c r="D113" i="17"/>
  <c r="CV106" i="17"/>
  <c r="CY106" i="17" s="1"/>
  <c r="DA12" i="17"/>
  <c r="DF44" i="17"/>
  <c r="DF12" i="17" s="1"/>
  <c r="CU74" i="17"/>
  <c r="CX74" i="17" s="1"/>
  <c r="CP77" i="17"/>
  <c r="DN106" i="17"/>
  <c r="DK106" i="17"/>
  <c r="DG74" i="17"/>
  <c r="DL78" i="17"/>
  <c r="DL76" i="17"/>
  <c r="CP108" i="17"/>
  <c r="DK8" i="17"/>
  <c r="DA80" i="17"/>
  <c r="DK80" i="17" s="1"/>
  <c r="DB110" i="17"/>
  <c r="DA45" i="17"/>
  <c r="DK45" i="17" s="1"/>
  <c r="DK13" i="17" s="1"/>
  <c r="DI41" i="17"/>
  <c r="DI9" i="17" s="1"/>
  <c r="CQ12" i="17"/>
  <c r="CU106" i="17"/>
  <c r="CX106" i="17" s="1"/>
  <c r="DS74" i="17"/>
  <c r="DD108" i="17"/>
  <c r="DI108" i="17" s="1"/>
  <c r="CS9" i="17"/>
  <c r="CU9" i="17" s="1"/>
  <c r="CX9" i="17" s="1"/>
  <c r="DL38" i="17"/>
  <c r="DL110" i="17"/>
  <c r="DL108" i="17"/>
  <c r="CS8" i="17"/>
  <c r="DM8" i="17"/>
  <c r="DN105" i="17"/>
  <c r="CU39" i="17"/>
  <c r="CX39" i="17" s="1"/>
  <c r="DN40" i="17"/>
  <c r="DN8" i="17" s="1"/>
  <c r="CS6" i="17"/>
  <c r="DC109" i="17"/>
  <c r="DM109" i="17" s="1"/>
  <c r="CQ44" i="17"/>
  <c r="DD77" i="17"/>
  <c r="DG44" i="17"/>
  <c r="DG12" i="17" s="1"/>
  <c r="CS41" i="17"/>
  <c r="CV41" i="17" s="1"/>
  <c r="DL39" i="17"/>
  <c r="DT73" i="17"/>
  <c r="DX73" i="17" s="1"/>
  <c r="ED9" i="17" s="1"/>
  <c r="DC12" i="17"/>
  <c r="DH44" i="17"/>
  <c r="DH12" i="17" s="1"/>
  <c r="DK44" i="17"/>
  <c r="DK12" i="17" s="1"/>
  <c r="CU76" i="17"/>
  <c r="CX76" i="17" s="1"/>
  <c r="DA78" i="17"/>
  <c r="DF78" i="17" s="1"/>
  <c r="CP10" i="17"/>
  <c r="DN41" i="17"/>
  <c r="DC80" i="17"/>
  <c r="DM80" i="17" s="1"/>
  <c r="DA109" i="17"/>
  <c r="DF109" i="17" s="1"/>
  <c r="CV76" i="17"/>
  <c r="CY76" i="17" s="1"/>
  <c r="DD9" i="17"/>
  <c r="DD42" i="17"/>
  <c r="DD10" i="17" s="1"/>
  <c r="CP9" i="17"/>
  <c r="DD78" i="17"/>
  <c r="DI78" i="17" s="1"/>
  <c r="DG110" i="17"/>
  <c r="CR110" i="17"/>
  <c r="DB45" i="17"/>
  <c r="CR78" i="17"/>
  <c r="DN38" i="17"/>
  <c r="CQ109" i="17"/>
  <c r="DS39" i="17"/>
  <c r="DS7" i="17" s="1"/>
  <c r="DM7" i="17"/>
  <c r="CU6" i="17"/>
  <c r="CX6" i="17" s="1"/>
  <c r="DG9" i="17"/>
  <c r="DF106" i="17"/>
  <c r="DF10" i="17" s="1"/>
  <c r="DL40" i="17"/>
  <c r="DL103" i="17"/>
  <c r="DR103" i="17" s="1"/>
  <c r="DT103" i="17" s="1"/>
  <c r="DX103" i="17" s="1"/>
  <c r="EE7" i="17" s="1"/>
  <c r="DM110" i="17"/>
  <c r="DK78" i="17"/>
  <c r="DB80" i="17"/>
  <c r="DL80" i="17" s="1"/>
  <c r="CP78" i="17"/>
  <c r="DI40" i="17"/>
  <c r="DI8" i="17" s="1"/>
  <c r="DK42" i="17"/>
  <c r="DB109" i="17"/>
  <c r="DN74" i="17"/>
  <c r="DK74" i="17"/>
  <c r="DG42" i="17"/>
  <c r="DL42" i="17"/>
  <c r="DB10" i="17"/>
  <c r="DL41" i="17"/>
  <c r="DL70" i="17"/>
  <c r="DR70" i="17" s="1"/>
  <c r="DT70" i="17" s="1"/>
  <c r="DT104" i="17"/>
  <c r="DX104" i="17" s="1"/>
  <c r="EE8" i="17" s="1"/>
  <c r="DN73" i="17"/>
  <c r="DG109" i="17"/>
  <c r="DM108" i="17"/>
  <c r="DM12" i="17" s="1"/>
  <c r="DN76" i="17"/>
  <c r="CU105" i="17"/>
  <c r="CX105" i="17" s="1"/>
  <c r="CR80" i="17"/>
  <c r="DK109" i="17"/>
  <c r="D49" i="17"/>
  <c r="CR109" i="17"/>
  <c r="CQ110" i="17"/>
  <c r="DM6" i="17"/>
  <c r="CP12" i="17"/>
  <c r="CQ10" i="17"/>
  <c r="DM9" i="17"/>
  <c r="DL44" i="17"/>
  <c r="DR71" i="17"/>
  <c r="DT71" i="17" s="1"/>
  <c r="DX71" i="17" s="1"/>
  <c r="ED7" i="17" s="1"/>
  <c r="CR77" i="17"/>
  <c r="DS76" i="17"/>
  <c r="CU7" i="17"/>
  <c r="CX7" i="17" s="1"/>
  <c r="D82" i="17"/>
  <c r="DC45" i="17"/>
  <c r="DC13" i="17" s="1"/>
  <c r="DI77" i="17"/>
  <c r="CP109" i="17"/>
  <c r="CU108" i="17"/>
  <c r="CX108" i="17" s="1"/>
  <c r="DD44" i="17"/>
  <c r="DM42" i="17"/>
  <c r="CP44" i="17"/>
  <c r="CQ42" i="17"/>
  <c r="DI74" i="17"/>
  <c r="DL45" i="17"/>
  <c r="DR72" i="17"/>
  <c r="DT72" i="17" s="1"/>
  <c r="DX72" i="17" s="1"/>
  <c r="ED8" i="17" s="1"/>
  <c r="DL109" i="17"/>
  <c r="DN77" i="17"/>
  <c r="DM78" i="17"/>
  <c r="CS108" i="17"/>
  <c r="CV108" i="17" s="1"/>
  <c r="CY108" i="17" s="1"/>
  <c r="DR106" i="17"/>
  <c r="DS40" i="17" l="1"/>
  <c r="DS8" i="17" s="1"/>
  <c r="DR105" i="17"/>
  <c r="DT105" i="17" s="1"/>
  <c r="DX105" i="17" s="1"/>
  <c r="EE9" i="17" s="1"/>
  <c r="DF45" i="17"/>
  <c r="CU41" i="17"/>
  <c r="CX41" i="17" s="1"/>
  <c r="DS41" i="17"/>
  <c r="DS9" i="17" s="1"/>
  <c r="DI42" i="17"/>
  <c r="DI10" i="17" s="1"/>
  <c r="DS38" i="17"/>
  <c r="DS6" i="17" s="1"/>
  <c r="DH80" i="17"/>
  <c r="DG10" i="17"/>
  <c r="DG80" i="17"/>
  <c r="DA48" i="17"/>
  <c r="DK48" i="17" s="1"/>
  <c r="DK10" i="17"/>
  <c r="CU8" i="17"/>
  <c r="CX8" i="17" s="1"/>
  <c r="DD45" i="17"/>
  <c r="DN45" i="17" s="1"/>
  <c r="DD80" i="17"/>
  <c r="DN80" i="17" s="1"/>
  <c r="DS106" i="17"/>
  <c r="DT106" i="17" s="1"/>
  <c r="DX106" i="17" s="1"/>
  <c r="EE10" i="17" s="1"/>
  <c r="DA112" i="17"/>
  <c r="DF80" i="17"/>
  <c r="D83" i="17"/>
  <c r="DH45" i="17"/>
  <c r="DL74" i="17"/>
  <c r="DR74" i="17" s="1"/>
  <c r="DT74" i="17" s="1"/>
  <c r="DX74" i="17" s="1"/>
  <c r="ED10" i="17" s="1"/>
  <c r="DN42" i="17"/>
  <c r="DN10" i="17" s="1"/>
  <c r="DF112" i="17"/>
  <c r="DC46" i="17"/>
  <c r="DC14" i="17" s="1"/>
  <c r="DL13" i="17"/>
  <c r="DM10" i="17"/>
  <c r="DD12" i="17"/>
  <c r="DI44" i="17"/>
  <c r="DI12" i="17" s="1"/>
  <c r="D50" i="17"/>
  <c r="DS108" i="17"/>
  <c r="CP80" i="17"/>
  <c r="CQ13" i="17"/>
  <c r="CQ80" i="17"/>
  <c r="DR108" i="17"/>
  <c r="CS77" i="17"/>
  <c r="CU77" i="17" s="1"/>
  <c r="D114" i="17"/>
  <c r="DB113" i="17"/>
  <c r="DG113" i="17" s="1"/>
  <c r="CP13" i="17"/>
  <c r="DB81" i="17"/>
  <c r="DG81" i="17" s="1"/>
  <c r="DF48" i="17"/>
  <c r="DF16" i="17" s="1"/>
  <c r="DL102" i="17"/>
  <c r="DR102" i="17" s="1"/>
  <c r="DT102" i="17" s="1"/>
  <c r="CQ46" i="17"/>
  <c r="CQ45" i="17"/>
  <c r="CS10" i="17"/>
  <c r="DB112" i="17"/>
  <c r="DL112" i="17" s="1"/>
  <c r="CS45" i="17"/>
  <c r="CS80" i="17"/>
  <c r="CV80" i="17" s="1"/>
  <c r="DN44" i="17"/>
  <c r="CP81" i="17"/>
  <c r="DL12" i="17"/>
  <c r="DR41" i="17"/>
  <c r="DL9" i="17"/>
  <c r="DD109" i="17"/>
  <c r="DI109" i="17" s="1"/>
  <c r="DB46" i="17"/>
  <c r="DL46" i="17" s="1"/>
  <c r="CS42" i="17"/>
  <c r="CV42" i="17" s="1"/>
  <c r="DK112" i="17"/>
  <c r="CP45" i="17"/>
  <c r="DA110" i="17"/>
  <c r="DK110" i="17" s="1"/>
  <c r="DC81" i="17"/>
  <c r="DH81" i="17" s="1"/>
  <c r="DB48" i="17"/>
  <c r="DG48" i="17" s="1"/>
  <c r="DB13" i="17"/>
  <c r="DG45" i="17"/>
  <c r="DG13" i="17" s="1"/>
  <c r="DM46" i="17"/>
  <c r="DF13" i="17"/>
  <c r="DR39" i="17"/>
  <c r="DL7" i="17"/>
  <c r="DM45" i="17"/>
  <c r="DR38" i="17"/>
  <c r="DL6" i="17"/>
  <c r="DA46" i="17"/>
  <c r="CS109" i="17"/>
  <c r="DT76" i="17"/>
  <c r="DD110" i="17"/>
  <c r="CR81" i="17"/>
  <c r="DC48" i="17"/>
  <c r="DM48" i="17" s="1"/>
  <c r="DN78" i="17"/>
  <c r="DR40" i="17"/>
  <c r="DL8" i="17"/>
  <c r="DI45" i="17"/>
  <c r="DN9" i="17"/>
  <c r="CS44" i="17"/>
  <c r="CV44" i="17" s="1"/>
  <c r="DG112" i="17"/>
  <c r="DH110" i="17"/>
  <c r="DD81" i="17"/>
  <c r="DA81" i="17"/>
  <c r="DK81" i="17" s="1"/>
  <c r="DH46" i="17"/>
  <c r="DN108" i="17"/>
  <c r="DA13" i="17"/>
  <c r="DC112" i="17"/>
  <c r="DM112" i="17" s="1"/>
  <c r="DH109" i="17"/>
  <c r="DI80" i="17"/>
  <c r="CP110" i="17"/>
  <c r="CS78" i="17"/>
  <c r="CU78" i="17" s="1"/>
  <c r="CX78" i="17" s="1"/>
  <c r="DH14" i="17" l="1"/>
  <c r="CV77" i="17"/>
  <c r="DH112" i="17"/>
  <c r="DL10" i="17"/>
  <c r="CU44" i="17"/>
  <c r="CX44" i="17" s="1"/>
  <c r="DL113" i="17"/>
  <c r="DG16" i="17"/>
  <c r="DF81" i="17"/>
  <c r="DL14" i="17"/>
  <c r="DM16" i="17"/>
  <c r="CV109" i="17"/>
  <c r="CU109" i="17"/>
  <c r="CY80" i="17"/>
  <c r="DS80" i="17"/>
  <c r="CP48" i="17"/>
  <c r="DI81" i="17"/>
  <c r="DT39" i="17"/>
  <c r="DR7" i="17"/>
  <c r="DT41" i="17"/>
  <c r="DR9" i="17"/>
  <c r="DN109" i="17"/>
  <c r="DN13" i="17" s="1"/>
  <c r="CU42" i="17"/>
  <c r="DB82" i="17"/>
  <c r="DL82" i="17" s="1"/>
  <c r="DA16" i="17"/>
  <c r="CQ81" i="17"/>
  <c r="DA49" i="17"/>
  <c r="DS42" i="17"/>
  <c r="DS10" i="17" s="1"/>
  <c r="DA82" i="17"/>
  <c r="DF82" i="17" s="1"/>
  <c r="CS110" i="17"/>
  <c r="DM81" i="17"/>
  <c r="CY77" i="17"/>
  <c r="DS77" i="17"/>
  <c r="CS112" i="17"/>
  <c r="DN110" i="17"/>
  <c r="DL81" i="17"/>
  <c r="DB49" i="17"/>
  <c r="DB17" i="17" s="1"/>
  <c r="CV45" i="17"/>
  <c r="DA113" i="17"/>
  <c r="DF113" i="17" s="1"/>
  <c r="DD113" i="17"/>
  <c r="D115" i="17"/>
  <c r="CX77" i="17"/>
  <c r="DT77" i="17"/>
  <c r="DX77" i="17" s="1"/>
  <c r="ED13" i="17" s="1"/>
  <c r="DC49" i="17"/>
  <c r="DM49" i="17" s="1"/>
  <c r="CV78" i="17"/>
  <c r="CS48" i="17"/>
  <c r="CP112" i="17"/>
  <c r="DH48" i="17"/>
  <c r="CU45" i="17"/>
  <c r="DN102" i="17"/>
  <c r="DN6" i="17" s="1"/>
  <c r="CS12" i="17"/>
  <c r="CU12" i="17" s="1"/>
  <c r="CX12" i="17" s="1"/>
  <c r="DD46" i="17"/>
  <c r="DI46" i="17" s="1"/>
  <c r="DI14" i="17" s="1"/>
  <c r="DT108" i="17"/>
  <c r="DF49" i="17"/>
  <c r="D51" i="17"/>
  <c r="DN81" i="17"/>
  <c r="CQ112" i="17"/>
  <c r="CU112" i="17" s="1"/>
  <c r="CX112" i="17" s="1"/>
  <c r="DH13" i="17"/>
  <c r="DK16" i="17"/>
  <c r="D84" i="17"/>
  <c r="D85" i="17" s="1"/>
  <c r="D86" i="17" s="1"/>
  <c r="DD13" i="17"/>
  <c r="DT40" i="17"/>
  <c r="DR8" i="17"/>
  <c r="DA14" i="17"/>
  <c r="DK46" i="17"/>
  <c r="DK14" i="17" s="1"/>
  <c r="DM14" i="17"/>
  <c r="CR112" i="17"/>
  <c r="DS44" i="17"/>
  <c r="DS12" i="17" s="1"/>
  <c r="DN12" i="17"/>
  <c r="CQ16" i="17"/>
  <c r="CQ82" i="17"/>
  <c r="DF110" i="17"/>
  <c r="CP14" i="17"/>
  <c r="CS13" i="17"/>
  <c r="DC16" i="17"/>
  <c r="DM13" i="17"/>
  <c r="DR112" i="17"/>
  <c r="DB14" i="17"/>
  <c r="DG46" i="17"/>
  <c r="DG14" i="17" s="1"/>
  <c r="CP46" i="17"/>
  <c r="DF46" i="17"/>
  <c r="DC113" i="17"/>
  <c r="DH113" i="17" s="1"/>
  <c r="CU80" i="17"/>
  <c r="DK49" i="17"/>
  <c r="DC82" i="17"/>
  <c r="DM82" i="17" s="1"/>
  <c r="DD112" i="17"/>
  <c r="DI112" i="17" s="1"/>
  <c r="DI110" i="17"/>
  <c r="CU10" i="17"/>
  <c r="CX10" i="17" s="1"/>
  <c r="CP16" i="17"/>
  <c r="DI13" i="17"/>
  <c r="DT38" i="17"/>
  <c r="DR6" i="17"/>
  <c r="DB16" i="17"/>
  <c r="DL48" i="17"/>
  <c r="CS14" i="17"/>
  <c r="CQ14" i="17"/>
  <c r="CP113" i="17"/>
  <c r="CQ49" i="17"/>
  <c r="CQ48" i="17"/>
  <c r="CU48" i="17" s="1"/>
  <c r="CX48" i="17" s="1"/>
  <c r="CS82" i="17"/>
  <c r="CP82" i="17"/>
  <c r="DD48" i="17"/>
  <c r="DF14" i="17" l="1"/>
  <c r="DD16" i="17"/>
  <c r="DR44" i="17"/>
  <c r="DH49" i="17"/>
  <c r="DS45" i="17"/>
  <c r="DH16" i="17"/>
  <c r="CU14" i="17"/>
  <c r="CX14" i="17" s="1"/>
  <c r="DG49" i="17"/>
  <c r="DG17" i="17" s="1"/>
  <c r="CV112" i="17"/>
  <c r="CY112" i="17" s="1"/>
  <c r="DK113" i="17"/>
  <c r="DK17" i="17" s="1"/>
  <c r="DK82" i="17"/>
  <c r="DL49" i="17"/>
  <c r="DG82" i="17"/>
  <c r="CU13" i="17"/>
  <c r="CX13" i="17" s="1"/>
  <c r="DB50" i="17"/>
  <c r="DG50" i="17" s="1"/>
  <c r="DG18" i="17" s="1"/>
  <c r="DA114" i="17"/>
  <c r="DK114" i="17" s="1"/>
  <c r="CQ113" i="17"/>
  <c r="CX109" i="17"/>
  <c r="DR109" i="17"/>
  <c r="DC50" i="17"/>
  <c r="DM50" i="17" s="1"/>
  <c r="DM113" i="17"/>
  <c r="CX45" i="17"/>
  <c r="DR45" i="17"/>
  <c r="CY78" i="17"/>
  <c r="DS78" i="17"/>
  <c r="DT78" i="17" s="1"/>
  <c r="DX78" i="17" s="1"/>
  <c r="ED14" i="17" s="1"/>
  <c r="D116" i="17"/>
  <c r="D117" i="17" s="1"/>
  <c r="D118" i="17" s="1"/>
  <c r="CS81" i="17"/>
  <c r="CV81" i="17" s="1"/>
  <c r="CY81" i="17" s="1"/>
  <c r="CU110" i="17"/>
  <c r="CV110" i="17"/>
  <c r="CX42" i="17"/>
  <c r="DR42" i="17"/>
  <c r="DT7" i="17"/>
  <c r="DX7" i="17" s="1"/>
  <c r="DX39" i="17"/>
  <c r="EC7" i="17" s="1"/>
  <c r="EF7" i="17" s="1"/>
  <c r="CY109" i="17"/>
  <c r="DS109" i="17"/>
  <c r="DK83" i="17"/>
  <c r="DH50" i="17"/>
  <c r="CV48" i="17"/>
  <c r="DB114" i="17"/>
  <c r="DL114" i="17" s="1"/>
  <c r="DH82" i="17"/>
  <c r="DN112" i="17"/>
  <c r="DA83" i="17"/>
  <c r="DC114" i="17"/>
  <c r="DH114" i="17" s="1"/>
  <c r="DD82" i="17"/>
  <c r="DI82" i="17" s="1"/>
  <c r="DA17" i="17"/>
  <c r="DI113" i="17"/>
  <c r="CQ17" i="17"/>
  <c r="CS46" i="17"/>
  <c r="DB84" i="17"/>
  <c r="DL84" i="17" s="1"/>
  <c r="DT8" i="17"/>
  <c r="DX8" i="17" s="1"/>
  <c r="DX40" i="17"/>
  <c r="EC8" i="17" s="1"/>
  <c r="EF8" i="17" s="1"/>
  <c r="DR48" i="17"/>
  <c r="DL16" i="17"/>
  <c r="DH17" i="17"/>
  <c r="DA50" i="17"/>
  <c r="DA18" i="17" s="1"/>
  <c r="DF17" i="17"/>
  <c r="DG114" i="17"/>
  <c r="CQ114" i="17"/>
  <c r="DD49" i="17"/>
  <c r="DT44" i="17"/>
  <c r="DT12" i="17" s="1"/>
  <c r="DR12" i="17"/>
  <c r="DC83" i="17"/>
  <c r="DH83" i="17" s="1"/>
  <c r="DC84" i="17"/>
  <c r="DH84" i="17" s="1"/>
  <c r="DL17" i="17"/>
  <c r="DF114" i="17"/>
  <c r="DN48" i="17"/>
  <c r="CP17" i="17"/>
  <c r="CR113" i="17"/>
  <c r="DI48" i="17"/>
  <c r="DI16" i="17" s="1"/>
  <c r="CU82" i="17"/>
  <c r="CX82" i="17" s="1"/>
  <c r="CP49" i="17"/>
  <c r="DF83" i="17"/>
  <c r="D52" i="17"/>
  <c r="D53" i="17" s="1"/>
  <c r="D54" i="17" s="1"/>
  <c r="DC17" i="17"/>
  <c r="CR82" i="17"/>
  <c r="CV82" i="17" s="1"/>
  <c r="CY82" i="17" s="1"/>
  <c r="DS81" i="17"/>
  <c r="DT9" i="17"/>
  <c r="DX9" i="17" s="1"/>
  <c r="DX41" i="17"/>
  <c r="EC9" i="17" s="1"/>
  <c r="EF9" i="17" s="1"/>
  <c r="D87" i="17"/>
  <c r="D88" i="17" s="1"/>
  <c r="DT6" i="17"/>
  <c r="CX80" i="17"/>
  <c r="DR80" i="17"/>
  <c r="DT80" i="17" s="1"/>
  <c r="DM83" i="17"/>
  <c r="DB83" i="17"/>
  <c r="DG83" i="17" s="1"/>
  <c r="DD14" i="17"/>
  <c r="DN46" i="17"/>
  <c r="DN14" i="17" s="1"/>
  <c r="CS16" i="17"/>
  <c r="DN82" i="17"/>
  <c r="DN113" i="17"/>
  <c r="CS113" i="17"/>
  <c r="DS13" i="17" l="1"/>
  <c r="DL83" i="17"/>
  <c r="DS112" i="17"/>
  <c r="DT112" i="17" s="1"/>
  <c r="DM114" i="17"/>
  <c r="DM18" i="17" s="1"/>
  <c r="DG84" i="17"/>
  <c r="DL50" i="17"/>
  <c r="DN16" i="17"/>
  <c r="DM84" i="17"/>
  <c r="DB86" i="17"/>
  <c r="DL86" i="17" s="1"/>
  <c r="DR16" i="17"/>
  <c r="CV46" i="17"/>
  <c r="CU46" i="17"/>
  <c r="DL18" i="17"/>
  <c r="DH18" i="17"/>
  <c r="CR86" i="17"/>
  <c r="D55" i="17"/>
  <c r="D56" i="17" s="1"/>
  <c r="DK50" i="17"/>
  <c r="DK18" i="17" s="1"/>
  <c r="DA84" i="17"/>
  <c r="DF84" i="17" s="1"/>
  <c r="DD84" i="17"/>
  <c r="DN84" i="17"/>
  <c r="DT42" i="17"/>
  <c r="DR10" i="17"/>
  <c r="D119" i="17"/>
  <c r="D120" i="17" s="1"/>
  <c r="D89" i="17"/>
  <c r="CP83" i="17"/>
  <c r="DN49" i="17"/>
  <c r="DN17" i="17" s="1"/>
  <c r="DI49" i="17"/>
  <c r="DI17" i="17" s="1"/>
  <c r="DD17" i="17"/>
  <c r="DD83" i="17"/>
  <c r="DN83" i="17" s="1"/>
  <c r="DT45" i="17"/>
  <c r="DR13" i="17"/>
  <c r="CU113" i="17"/>
  <c r="CS17" i="17"/>
  <c r="CU17" i="17" s="1"/>
  <c r="CX17" i="17" s="1"/>
  <c r="CR114" i="17"/>
  <c r="DA51" i="17"/>
  <c r="CS83" i="17"/>
  <c r="CP114" i="17"/>
  <c r="CU16" i="17"/>
  <c r="CX16" i="17" s="1"/>
  <c r="DC116" i="17"/>
  <c r="DH116" i="17" s="1"/>
  <c r="CP18" i="17"/>
  <c r="CR84" i="17"/>
  <c r="CU81" i="17"/>
  <c r="CR115" i="17"/>
  <c r="CP86" i="17"/>
  <c r="CS49" i="17"/>
  <c r="CU49" i="17" s="1"/>
  <c r="DB51" i="17"/>
  <c r="CS114" i="17"/>
  <c r="CU114" i="17" s="1"/>
  <c r="CX114" i="17" s="1"/>
  <c r="CQ18" i="17"/>
  <c r="CP84" i="17"/>
  <c r="CP50" i="17"/>
  <c r="DB116" i="17"/>
  <c r="DL116" i="17" s="1"/>
  <c r="CR83" i="17"/>
  <c r="CY110" i="17"/>
  <c r="DS110" i="17"/>
  <c r="DA115" i="17"/>
  <c r="DK115" i="17" s="1"/>
  <c r="DD114" i="17"/>
  <c r="DI114" i="17" s="1"/>
  <c r="DI84" i="17"/>
  <c r="DR82" i="17"/>
  <c r="DT82" i="17" s="1"/>
  <c r="DX82" i="17" s="1"/>
  <c r="ED18" i="17" s="1"/>
  <c r="DC86" i="17"/>
  <c r="DH86" i="17" s="1"/>
  <c r="CQ19" i="17"/>
  <c r="CQ50" i="17"/>
  <c r="CQ84" i="17"/>
  <c r="DS48" i="17"/>
  <c r="DS16" i="17" s="1"/>
  <c r="CX110" i="17"/>
  <c r="DR110" i="17"/>
  <c r="DT110" i="17" s="1"/>
  <c r="DX110" i="17" s="1"/>
  <c r="EE14" i="17" s="1"/>
  <c r="DB115" i="17"/>
  <c r="DG115" i="17" s="1"/>
  <c r="DM17" i="17"/>
  <c r="DB18" i="17"/>
  <c r="DA86" i="17"/>
  <c r="DF86" i="17" s="1"/>
  <c r="CR116" i="17"/>
  <c r="CV113" i="17"/>
  <c r="CY113" i="17" s="1"/>
  <c r="CQ83" i="17"/>
  <c r="CU83" i="17" s="1"/>
  <c r="CX83" i="17" s="1"/>
  <c r="DF50" i="17"/>
  <c r="DF18" i="17" s="1"/>
  <c r="DC115" i="17"/>
  <c r="DH115" i="17" s="1"/>
  <c r="DC51" i="17"/>
  <c r="DC19" i="17" s="1"/>
  <c r="DD50" i="17"/>
  <c r="DD18" i="17" s="1"/>
  <c r="CQ115" i="17"/>
  <c r="DC18" i="17"/>
  <c r="DT109" i="17"/>
  <c r="DX109" i="17" s="1"/>
  <c r="EE13" i="17" s="1"/>
  <c r="DS82" i="17"/>
  <c r="DF115" i="17" l="1"/>
  <c r="DN114" i="17"/>
  <c r="DA19" i="17"/>
  <c r="DM115" i="17"/>
  <c r="DM19" i="17" s="1"/>
  <c r="DL115" i="17"/>
  <c r="DB19" i="17"/>
  <c r="DG86" i="17"/>
  <c r="DR83" i="17"/>
  <c r="DM51" i="17"/>
  <c r="CV114" i="17"/>
  <c r="DK84" i="17"/>
  <c r="DG116" i="17"/>
  <c r="DS113" i="17"/>
  <c r="CX49" i="17"/>
  <c r="DR49" i="17"/>
  <c r="DL51" i="17"/>
  <c r="CQ51" i="17"/>
  <c r="DI83" i="17"/>
  <c r="CX81" i="17"/>
  <c r="DR81" i="17"/>
  <c r="DT81" i="17" s="1"/>
  <c r="DX81" i="17" s="1"/>
  <c r="ED17" i="17" s="1"/>
  <c r="DK51" i="17"/>
  <c r="DK19" i="17" s="1"/>
  <c r="DF51" i="17"/>
  <c r="DF19" i="17" s="1"/>
  <c r="DI50" i="17"/>
  <c r="DI18" i="17" s="1"/>
  <c r="DA116" i="17"/>
  <c r="DK116" i="17" s="1"/>
  <c r="DD116" i="17"/>
  <c r="DK86" i="17"/>
  <c r="DA52" i="17"/>
  <c r="DK52" i="17" s="1"/>
  <c r="DK20" i="17" s="1"/>
  <c r="DA88" i="17"/>
  <c r="DK88" i="17" s="1"/>
  <c r="DC118" i="17"/>
  <c r="DM118" i="17" s="1"/>
  <c r="CS115" i="17"/>
  <c r="CU115" i="17" s="1"/>
  <c r="DT48" i="17"/>
  <c r="DT16" i="17" s="1"/>
  <c r="CQ116" i="17"/>
  <c r="CS50" i="17"/>
  <c r="CU50" i="17" s="1"/>
  <c r="DD115" i="17"/>
  <c r="DI115" i="17" s="1"/>
  <c r="DT13" i="17"/>
  <c r="DX13" i="17" s="1"/>
  <c r="DX45" i="17"/>
  <c r="EC13" i="17" s="1"/>
  <c r="EF13" i="17" s="1"/>
  <c r="D90" i="17"/>
  <c r="DA118" i="17"/>
  <c r="DF118" i="17" s="1"/>
  <c r="DD118" i="17"/>
  <c r="CV49" i="17"/>
  <c r="DC52" i="17"/>
  <c r="DB88" i="17"/>
  <c r="DL88" i="17" s="1"/>
  <c r="DM86" i="17"/>
  <c r="CQ118" i="17"/>
  <c r="DB118" i="17"/>
  <c r="DL118" i="17" s="1"/>
  <c r="DT10" i="17"/>
  <c r="DX10" i="17" s="1"/>
  <c r="DX42" i="17"/>
  <c r="EC10" i="17" s="1"/>
  <c r="EF10" i="17" s="1"/>
  <c r="D57" i="17"/>
  <c r="CQ52" i="17"/>
  <c r="DF88" i="17"/>
  <c r="DC88" i="17"/>
  <c r="DH88" i="17" s="1"/>
  <c r="CR118" i="17"/>
  <c r="DB54" i="17"/>
  <c r="DB22" i="17" s="1"/>
  <c r="DN50" i="17"/>
  <c r="DN18" i="17" s="1"/>
  <c r="DR114" i="17"/>
  <c r="DD86" i="17"/>
  <c r="DN86" i="17" s="1"/>
  <c r="CP116" i="17"/>
  <c r="CQ86" i="17"/>
  <c r="DD51" i="17"/>
  <c r="CX113" i="17"/>
  <c r="DR113" i="17"/>
  <c r="DT113" i="17" s="1"/>
  <c r="DX113" i="17" s="1"/>
  <c r="EE17" i="17" s="1"/>
  <c r="DF116" i="17"/>
  <c r="DI116" i="17"/>
  <c r="CS84" i="17"/>
  <c r="CU84" i="17" s="1"/>
  <c r="CS116" i="17"/>
  <c r="CV116" i="17" s="1"/>
  <c r="CY116" i="17" s="1"/>
  <c r="DN51" i="17"/>
  <c r="DH118" i="17"/>
  <c r="D121" i="17"/>
  <c r="DC54" i="17"/>
  <c r="DC22" i="17" s="1"/>
  <c r="CX46" i="17"/>
  <c r="DR46" i="17"/>
  <c r="CP19" i="17"/>
  <c r="DH51" i="17"/>
  <c r="DH19" i="17" s="1"/>
  <c r="CP88" i="17"/>
  <c r="DA54" i="17"/>
  <c r="DS46" i="17"/>
  <c r="DS14" i="17" s="1"/>
  <c r="CP51" i="17"/>
  <c r="DB52" i="17"/>
  <c r="DG52" i="17" s="1"/>
  <c r="CQ20" i="17"/>
  <c r="CP52" i="17"/>
  <c r="CP20" i="17"/>
  <c r="DH52" i="17"/>
  <c r="DH20" i="17" s="1"/>
  <c r="CV83" i="17"/>
  <c r="CS86" i="17"/>
  <c r="CV86" i="17" s="1"/>
  <c r="CY86" i="17" s="1"/>
  <c r="DN116" i="17"/>
  <c r="DM116" i="17"/>
  <c r="CQ88" i="17"/>
  <c r="DG118" i="17"/>
  <c r="CS118" i="17"/>
  <c r="CP118" i="17"/>
  <c r="DG54" i="17"/>
  <c r="CQ54" i="17"/>
  <c r="CP115" i="17"/>
  <c r="CS51" i="17"/>
  <c r="DG51" i="17"/>
  <c r="DG19" i="17" s="1"/>
  <c r="DN115" i="17" l="1"/>
  <c r="DG88" i="17"/>
  <c r="CV50" i="17"/>
  <c r="DM88" i="17"/>
  <c r="DG20" i="17"/>
  <c r="DI86" i="17"/>
  <c r="DD19" i="17"/>
  <c r="DG22" i="17"/>
  <c r="DN19" i="17"/>
  <c r="DA22" i="17"/>
  <c r="DK118" i="17"/>
  <c r="CY114" i="17"/>
  <c r="DS114" i="17"/>
  <c r="DT114" i="17" s="1"/>
  <c r="DX114" i="17" s="1"/>
  <c r="EE18" i="17" s="1"/>
  <c r="CX84" i="17"/>
  <c r="DR84" i="17"/>
  <c r="CX115" i="17"/>
  <c r="DR115" i="17"/>
  <c r="CX50" i="17"/>
  <c r="DR50" i="17"/>
  <c r="DK54" i="17"/>
  <c r="DK22" i="17" s="1"/>
  <c r="DH54" i="17"/>
  <c r="DH22" i="17" s="1"/>
  <c r="DF54" i="17"/>
  <c r="DF22" i="17" s="1"/>
  <c r="D122" i="17"/>
  <c r="DL54" i="17"/>
  <c r="DS49" i="17"/>
  <c r="DS17" i="17" s="1"/>
  <c r="DC89" i="17"/>
  <c r="DH89" i="17" s="1"/>
  <c r="DS50" i="17"/>
  <c r="DS18" i="17" s="1"/>
  <c r="DA20" i="17"/>
  <c r="DF52" i="17"/>
  <c r="DF20" i="17" s="1"/>
  <c r="DB89" i="17"/>
  <c r="DL89" i="17" s="1"/>
  <c r="DM54" i="17"/>
  <c r="DB120" i="17"/>
  <c r="DG120" i="17" s="1"/>
  <c r="CV118" i="17"/>
  <c r="CY118" i="17" s="1"/>
  <c r="CU51" i="17"/>
  <c r="CX51" i="17" s="1"/>
  <c r="CY83" i="17"/>
  <c r="DS83" i="17"/>
  <c r="DT83" i="17" s="1"/>
  <c r="DX83" i="17" s="1"/>
  <c r="ED19" i="17" s="1"/>
  <c r="CU86" i="17"/>
  <c r="CQ22" i="17"/>
  <c r="DS86" i="17"/>
  <c r="DN118" i="17"/>
  <c r="DI118" i="17"/>
  <c r="CS18" i="17"/>
  <c r="CV51" i="17"/>
  <c r="D58" i="17"/>
  <c r="DA89" i="17"/>
  <c r="DF89" i="17" s="1"/>
  <c r="DD52" i="17"/>
  <c r="DD20" i="17" s="1"/>
  <c r="CS19" i="17"/>
  <c r="CV115" i="17"/>
  <c r="DS118" i="17"/>
  <c r="CS88" i="17"/>
  <c r="CU88" i="17" s="1"/>
  <c r="DR17" i="17"/>
  <c r="DA56" i="17"/>
  <c r="CP54" i="17"/>
  <c r="CU118" i="17"/>
  <c r="CX118" i="17" s="1"/>
  <c r="DK89" i="17"/>
  <c r="CQ89" i="17"/>
  <c r="DD54" i="17"/>
  <c r="DD22" i="17" s="1"/>
  <c r="DS116" i="17"/>
  <c r="DL52" i="17"/>
  <c r="DB20" i="17"/>
  <c r="DA120" i="17"/>
  <c r="DK120" i="17" s="1"/>
  <c r="DB56" i="17"/>
  <c r="DB24" i="17" s="1"/>
  <c r="CR88" i="17"/>
  <c r="CU116" i="17"/>
  <c r="CV84" i="17"/>
  <c r="DI51" i="17"/>
  <c r="DI19" i="17" s="1"/>
  <c r="DT46" i="17"/>
  <c r="DR14" i="17"/>
  <c r="DC120" i="17"/>
  <c r="DH120" i="17" s="1"/>
  <c r="DC56" i="17"/>
  <c r="DC20" i="17"/>
  <c r="DM52" i="17"/>
  <c r="DG89" i="17"/>
  <c r="D91" i="17"/>
  <c r="DD88" i="17"/>
  <c r="DN88" i="17" s="1"/>
  <c r="DL19" i="17"/>
  <c r="DR51" i="17" l="1"/>
  <c r="DL120" i="17"/>
  <c r="DM89" i="17"/>
  <c r="DT49" i="17"/>
  <c r="DT17" i="17" s="1"/>
  <c r="DX17" i="17" s="1"/>
  <c r="CX88" i="17"/>
  <c r="DR88" i="17"/>
  <c r="CU19" i="17"/>
  <c r="CX19" i="17" s="1"/>
  <c r="DC90" i="17"/>
  <c r="DC24" i="17"/>
  <c r="CX116" i="17"/>
  <c r="DR116" i="17"/>
  <c r="DT116" i="17" s="1"/>
  <c r="DX116" i="17" s="1"/>
  <c r="EE20" i="17" s="1"/>
  <c r="DD89" i="17"/>
  <c r="DN89" i="17" s="1"/>
  <c r="DM120" i="17"/>
  <c r="DC121" i="17"/>
  <c r="DM121" i="17" s="1"/>
  <c r="DR19" i="17"/>
  <c r="DT14" i="17"/>
  <c r="DX14" i="17" s="1"/>
  <c r="DX46" i="17"/>
  <c r="EC14" i="17" s="1"/>
  <c r="EF14" i="17" s="1"/>
  <c r="CV88" i="17"/>
  <c r="DI52" i="17"/>
  <c r="DI20" i="17" s="1"/>
  <c r="CQ120" i="17"/>
  <c r="CS22" i="17"/>
  <c r="CU22" i="17" s="1"/>
  <c r="CX22" i="17" s="1"/>
  <c r="DA57" i="17"/>
  <c r="DK57" i="17" s="1"/>
  <c r="DH56" i="17"/>
  <c r="DH24" i="17" s="1"/>
  <c r="CR24" i="17"/>
  <c r="DB121" i="17"/>
  <c r="DG121" i="17" s="1"/>
  <c r="CS54" i="17"/>
  <c r="CU54" i="17" s="1"/>
  <c r="CX54" i="17" s="1"/>
  <c r="DB57" i="17"/>
  <c r="DL57" i="17" s="1"/>
  <c r="DN54" i="17"/>
  <c r="DN22" i="17" s="1"/>
  <c r="CR56" i="17"/>
  <c r="DI54" i="17"/>
  <c r="DI22" i="17" s="1"/>
  <c r="DM22" i="17"/>
  <c r="CQ24" i="17"/>
  <c r="DA90" i="17"/>
  <c r="DF90" i="17" s="1"/>
  <c r="DF120" i="17"/>
  <c r="CS20" i="17"/>
  <c r="DS51" i="17"/>
  <c r="DT51" i="17" s="1"/>
  <c r="CX86" i="17"/>
  <c r="DR86" i="17"/>
  <c r="DT86" i="17" s="1"/>
  <c r="DX86" i="17" s="1"/>
  <c r="ED22" i="17" s="1"/>
  <c r="CQ56" i="17"/>
  <c r="DD121" i="17"/>
  <c r="DI121" i="17" s="1"/>
  <c r="DA121" i="17"/>
  <c r="DT50" i="17"/>
  <c r="DR18" i="17"/>
  <c r="DM90" i="17"/>
  <c r="DG56" i="17"/>
  <c r="DG24" i="17" s="1"/>
  <c r="CY115" i="17"/>
  <c r="DS115" i="17"/>
  <c r="DT115" i="17" s="1"/>
  <c r="DX115" i="17" s="1"/>
  <c r="EE19" i="17" s="1"/>
  <c r="D59" i="17"/>
  <c r="CS52" i="17"/>
  <c r="CU18" i="17"/>
  <c r="CX18" i="17" s="1"/>
  <c r="CR120" i="17"/>
  <c r="DN52" i="17"/>
  <c r="DN20" i="17" s="1"/>
  <c r="DM56" i="17"/>
  <c r="DF121" i="17"/>
  <c r="CQ90" i="17"/>
  <c r="DM20" i="17"/>
  <c r="DL20" i="17"/>
  <c r="DA24" i="17"/>
  <c r="CP57" i="17"/>
  <c r="DI88" i="17"/>
  <c r="CP56" i="17"/>
  <c r="DK121" i="17"/>
  <c r="DN121" i="17"/>
  <c r="DB90" i="17"/>
  <c r="DG90" i="17" s="1"/>
  <c r="DK56" i="17"/>
  <c r="DK24" i="17" s="1"/>
  <c r="DD120" i="17"/>
  <c r="DD56" i="17"/>
  <c r="DD24" i="17" s="1"/>
  <c r="CQ57" i="17"/>
  <c r="CQ25" i="17"/>
  <c r="CP89" i="17"/>
  <c r="CR89" i="17"/>
  <c r="CP120" i="17"/>
  <c r="DL22" i="17"/>
  <c r="CR121" i="17"/>
  <c r="D123" i="17"/>
  <c r="DH90" i="17"/>
  <c r="DB91" i="17"/>
  <c r="DL91" i="17" s="1"/>
  <c r="D92" i="17"/>
  <c r="CY84" i="17"/>
  <c r="DS84" i="17"/>
  <c r="DT84" i="17" s="1"/>
  <c r="DX84" i="17" s="1"/>
  <c r="ED20" i="17" s="1"/>
  <c r="DL56" i="17"/>
  <c r="DC57" i="17"/>
  <c r="DC25" i="17" s="1"/>
  <c r="CS89" i="17"/>
  <c r="CU89" i="17" s="1"/>
  <c r="CP22" i="17"/>
  <c r="CS120" i="17"/>
  <c r="DF56" i="17"/>
  <c r="DR118" i="17"/>
  <c r="DT118" i="17" s="1"/>
  <c r="DX118" i="17" s="1"/>
  <c r="EE22" i="17" s="1"/>
  <c r="DF57" i="17" l="1"/>
  <c r="DF25" i="17" s="1"/>
  <c r="DN56" i="17"/>
  <c r="CV54" i="17"/>
  <c r="DH121" i="17"/>
  <c r="DR54" i="17"/>
  <c r="DF24" i="17"/>
  <c r="DL121" i="17"/>
  <c r="DB25" i="17"/>
  <c r="DI89" i="17"/>
  <c r="DX49" i="17"/>
  <c r="EC17" i="17" s="1"/>
  <c r="EF17" i="17" s="1"/>
  <c r="DL90" i="17"/>
  <c r="DM57" i="17"/>
  <c r="DM25" i="17" s="1"/>
  <c r="CX89" i="17"/>
  <c r="DR89" i="17"/>
  <c r="DT19" i="17"/>
  <c r="DX19" i="17" s="1"/>
  <c r="DX51" i="17"/>
  <c r="EC19" i="17" s="1"/>
  <c r="EF19" i="17" s="1"/>
  <c r="DM24" i="17"/>
  <c r="D60" i="17"/>
  <c r="DD57" i="17"/>
  <c r="DD25" i="17" s="1"/>
  <c r="CP90" i="17"/>
  <c r="DC122" i="17"/>
  <c r="DH122" i="17" s="1"/>
  <c r="DR22" i="17"/>
  <c r="DC58" i="17"/>
  <c r="DT18" i="17"/>
  <c r="DX18" i="17" s="1"/>
  <c r="DX50" i="17"/>
  <c r="EC18" i="17" s="1"/>
  <c r="EF18" i="17" s="1"/>
  <c r="CS90" i="17"/>
  <c r="CU90" i="17" s="1"/>
  <c r="CV120" i="17"/>
  <c r="CY120" i="17" s="1"/>
  <c r="DA58" i="17"/>
  <c r="DK58" i="17" s="1"/>
  <c r="CU120" i="17"/>
  <c r="DK90" i="17"/>
  <c r="DL24" i="17"/>
  <c r="CR91" i="17"/>
  <c r="DC91" i="17"/>
  <c r="DM91" i="17" s="1"/>
  <c r="DB58" i="17"/>
  <c r="DG58" i="17" s="1"/>
  <c r="CR90" i="17"/>
  <c r="CS121" i="17"/>
  <c r="CV121" i="17" s="1"/>
  <c r="DD122" i="17"/>
  <c r="DN122" i="17" s="1"/>
  <c r="DA122" i="17"/>
  <c r="DK122" i="17" s="1"/>
  <c r="DS19" i="17"/>
  <c r="CP121" i="17"/>
  <c r="CY88" i="17"/>
  <c r="DS88" i="17"/>
  <c r="DT88" i="17" s="1"/>
  <c r="DG91" i="17"/>
  <c r="D93" i="17"/>
  <c r="CS56" i="17"/>
  <c r="CU56" i="17" s="1"/>
  <c r="CX56" i="17" s="1"/>
  <c r="DI120" i="17"/>
  <c r="DN120" i="17"/>
  <c r="DH57" i="17"/>
  <c r="DH25" i="17" s="1"/>
  <c r="CQ121" i="17"/>
  <c r="CV56" i="17"/>
  <c r="CY56" i="17" s="1"/>
  <c r="DN57" i="17"/>
  <c r="DN25" i="17" s="1"/>
  <c r="DA91" i="17"/>
  <c r="DK91" i="17" s="1"/>
  <c r="D124" i="17"/>
  <c r="CV89" i="17"/>
  <c r="CU52" i="17"/>
  <c r="CV52" i="17"/>
  <c r="CP58" i="17"/>
  <c r="DL25" i="17"/>
  <c r="CU20" i="17"/>
  <c r="CX20" i="17" s="1"/>
  <c r="DD90" i="17"/>
  <c r="DI90" i="17" s="1"/>
  <c r="DK25" i="17"/>
  <c r="DG57" i="17"/>
  <c r="DG25" i="17" s="1"/>
  <c r="CQ91" i="17"/>
  <c r="DB122" i="17"/>
  <c r="DL122" i="17" s="1"/>
  <c r="DI56" i="17"/>
  <c r="CP25" i="17"/>
  <c r="CP24" i="17"/>
  <c r="DA25" i="17"/>
  <c r="DS54" i="17" l="1"/>
  <c r="DS22" i="17" s="1"/>
  <c r="DT54" i="17"/>
  <c r="DX54" i="17" s="1"/>
  <c r="EC22" i="17" s="1"/>
  <c r="EF22" i="17" s="1"/>
  <c r="DF58" i="17"/>
  <c r="DN24" i="17"/>
  <c r="DH91" i="17"/>
  <c r="DM122" i="17"/>
  <c r="DI122" i="17"/>
  <c r="CU121" i="17"/>
  <c r="DC26" i="17"/>
  <c r="CV90" i="17"/>
  <c r="DI24" i="17"/>
  <c r="DL58" i="17"/>
  <c r="CX90" i="17"/>
  <c r="DR90" i="17"/>
  <c r="CY121" i="17"/>
  <c r="DS121" i="17"/>
  <c r="CR58" i="17"/>
  <c r="DA59" i="17"/>
  <c r="DF59" i="17" s="1"/>
  <c r="CX52" i="17"/>
  <c r="DR52" i="17"/>
  <c r="DB123" i="17"/>
  <c r="DL123" i="17" s="1"/>
  <c r="DB92" i="17"/>
  <c r="DL92" i="17" s="1"/>
  <c r="CP122" i="17"/>
  <c r="DT22" i="17"/>
  <c r="DC123" i="17"/>
  <c r="DM58" i="17"/>
  <c r="DF91" i="17"/>
  <c r="CS122" i="17"/>
  <c r="DF122" i="17"/>
  <c r="DF26" i="17" s="1"/>
  <c r="DI57" i="17"/>
  <c r="DI25" i="17" s="1"/>
  <c r="CY89" i="17"/>
  <c r="DS89" i="17"/>
  <c r="DT89" i="17" s="1"/>
  <c r="DX89" i="17" s="1"/>
  <c r="ED25" i="17" s="1"/>
  <c r="DM123" i="17"/>
  <c r="D125" i="17"/>
  <c r="DB26" i="17"/>
  <c r="CX120" i="17"/>
  <c r="DR120" i="17"/>
  <c r="DA26" i="17"/>
  <c r="DG122" i="17"/>
  <c r="DG26" i="17" s="1"/>
  <c r="DS56" i="17"/>
  <c r="DH123" i="17"/>
  <c r="CR123" i="17"/>
  <c r="DD91" i="17"/>
  <c r="DI91" i="17" s="1"/>
  <c r="D94" i="17"/>
  <c r="CS24" i="17"/>
  <c r="DN90" i="17"/>
  <c r="DD58" i="17"/>
  <c r="DD26" i="17" s="1"/>
  <c r="DH58" i="17"/>
  <c r="DH26" i="17" s="1"/>
  <c r="CS25" i="17"/>
  <c r="CU25" i="17" s="1"/>
  <c r="CX25" i="17" s="1"/>
  <c r="CR59" i="17"/>
  <c r="CP91" i="17"/>
  <c r="DS52" i="17"/>
  <c r="DS20" i="17" s="1"/>
  <c r="DS120" i="17"/>
  <c r="CS57" i="17"/>
  <c r="CU57" i="17" s="1"/>
  <c r="D61" i="17"/>
  <c r="CP26" i="17"/>
  <c r="CS91" i="17"/>
  <c r="CU91" i="17" s="1"/>
  <c r="CQ123" i="17"/>
  <c r="CP123" i="17"/>
  <c r="CS123" i="17"/>
  <c r="DK26" i="17"/>
  <c r="CQ122" i="17"/>
  <c r="DC92" i="17"/>
  <c r="DH92" i="17" s="1"/>
  <c r="DR56" i="17"/>
  <c r="DL26" i="17"/>
  <c r="DB59" i="17"/>
  <c r="DD123" i="17"/>
  <c r="DA123" i="17"/>
  <c r="DF123" i="17" s="1"/>
  <c r="CQ92" i="17"/>
  <c r="DA92" i="17"/>
  <c r="DK92" i="17" s="1"/>
  <c r="CR26" i="17"/>
  <c r="CQ26" i="17"/>
  <c r="DC59" i="17"/>
  <c r="CR122" i="17"/>
  <c r="CU123" i="17" l="1"/>
  <c r="CX123" i="17" s="1"/>
  <c r="DF92" i="17"/>
  <c r="DX22" i="17"/>
  <c r="DG92" i="17"/>
  <c r="CV122" i="17"/>
  <c r="CY122" i="17" s="1"/>
  <c r="DG123" i="17"/>
  <c r="DC27" i="17"/>
  <c r="DB27" i="17"/>
  <c r="DN91" i="17"/>
  <c r="CU122" i="17"/>
  <c r="CX122" i="17" s="1"/>
  <c r="CY90" i="17"/>
  <c r="DS90" i="17"/>
  <c r="DT90" i="17" s="1"/>
  <c r="DX90" i="17" s="1"/>
  <c r="ED26" i="17" s="1"/>
  <c r="CX121" i="17"/>
  <c r="DR121" i="17"/>
  <c r="DT121" i="17" s="1"/>
  <c r="DX121" i="17" s="1"/>
  <c r="EE25" i="17" s="1"/>
  <c r="CX91" i="17"/>
  <c r="DR91" i="17"/>
  <c r="DF27" i="17"/>
  <c r="DB93" i="17"/>
  <c r="DL93" i="17" s="1"/>
  <c r="CV123" i="17"/>
  <c r="CY123" i="17" s="1"/>
  <c r="CS58" i="17"/>
  <c r="CU58" i="17" s="1"/>
  <c r="DI58" i="17"/>
  <c r="DI26" i="17" s="1"/>
  <c r="CV58" i="17"/>
  <c r="CY58" i="17" s="1"/>
  <c r="DH59" i="17"/>
  <c r="DH27" i="17" s="1"/>
  <c r="DT120" i="17"/>
  <c r="D126" i="17"/>
  <c r="DG59" i="17"/>
  <c r="DG27" i="17" s="1"/>
  <c r="DD59" i="17"/>
  <c r="DD27" i="17" s="1"/>
  <c r="D62" i="17"/>
  <c r="DS122" i="17"/>
  <c r="DA93" i="17"/>
  <c r="DK93" i="17" s="1"/>
  <c r="DA124" i="17"/>
  <c r="DK124" i="17" s="1"/>
  <c r="DM92" i="17"/>
  <c r="DA27" i="17"/>
  <c r="DM59" i="17"/>
  <c r="CQ93" i="17"/>
  <c r="DK123" i="17"/>
  <c r="CP59" i="17"/>
  <c r="CQ124" i="17"/>
  <c r="DL59" i="17"/>
  <c r="CS92" i="17"/>
  <c r="CU92" i="17" s="1"/>
  <c r="DN58" i="17"/>
  <c r="DN26" i="17" s="1"/>
  <c r="DN123" i="17"/>
  <c r="DB124" i="17"/>
  <c r="DL124" i="17" s="1"/>
  <c r="CP27" i="17"/>
  <c r="CV91" i="17"/>
  <c r="DL60" i="17"/>
  <c r="DT56" i="17"/>
  <c r="DR24" i="17"/>
  <c r="DD92" i="17"/>
  <c r="DN92" i="17" s="1"/>
  <c r="DA60" i="17"/>
  <c r="CX57" i="17"/>
  <c r="DR57" i="17"/>
  <c r="CP92" i="17"/>
  <c r="CV24" i="17"/>
  <c r="CY24" i="17" s="1"/>
  <c r="CU24" i="17"/>
  <c r="CX24" i="17" s="1"/>
  <c r="CR93" i="17"/>
  <c r="DM26" i="17"/>
  <c r="DT52" i="17"/>
  <c r="DR20" i="17"/>
  <c r="DK59" i="17"/>
  <c r="DC60" i="17"/>
  <c r="DH60" i="17" s="1"/>
  <c r="DG93" i="17"/>
  <c r="DC93" i="17"/>
  <c r="DH93" i="17" s="1"/>
  <c r="CV57" i="17"/>
  <c r="CR124" i="17"/>
  <c r="DB60" i="17"/>
  <c r="D95" i="17"/>
  <c r="CS26" i="17"/>
  <c r="CV26" i="17" s="1"/>
  <c r="CY26" i="17" s="1"/>
  <c r="DS24" i="17"/>
  <c r="DC124" i="17"/>
  <c r="DH124" i="17" s="1"/>
  <c r="CR92" i="17"/>
  <c r="DI123" i="17"/>
  <c r="DF93" i="17" l="1"/>
  <c r="DR123" i="17"/>
  <c r="DG124" i="17"/>
  <c r="DN59" i="17"/>
  <c r="DB28" i="17"/>
  <c r="DN27" i="17"/>
  <c r="CV92" i="17"/>
  <c r="CY92" i="17" s="1"/>
  <c r="DS58" i="17"/>
  <c r="DS26" i="17" s="1"/>
  <c r="DA28" i="17"/>
  <c r="DI59" i="17"/>
  <c r="DR122" i="17"/>
  <c r="DT122" i="17" s="1"/>
  <c r="DX122" i="17" s="1"/>
  <c r="EE26" i="17" s="1"/>
  <c r="DI92" i="17"/>
  <c r="DT24" i="17"/>
  <c r="DM93" i="17"/>
  <c r="DS123" i="17"/>
  <c r="CX92" i="17"/>
  <c r="DR92" i="17"/>
  <c r="D96" i="17"/>
  <c r="D97" i="17" s="1"/>
  <c r="DR25" i="17"/>
  <c r="CY91" i="17"/>
  <c r="DS91" i="17"/>
  <c r="DM27" i="17"/>
  <c r="DI27" i="17"/>
  <c r="D63" i="17"/>
  <c r="DC94" i="17"/>
  <c r="DH94" i="17" s="1"/>
  <c r="CR27" i="17"/>
  <c r="DF124" i="17"/>
  <c r="DA61" i="17"/>
  <c r="DF60" i="17"/>
  <c r="CQ27" i="17"/>
  <c r="DA125" i="17"/>
  <c r="DF125" i="17" s="1"/>
  <c r="DT91" i="17"/>
  <c r="DX91" i="17" s="1"/>
  <c r="ED27" i="17" s="1"/>
  <c r="CP94" i="17"/>
  <c r="DM124" i="17"/>
  <c r="DT20" i="17"/>
  <c r="DX20" i="17" s="1"/>
  <c r="DX52" i="17"/>
  <c r="EC20" i="17" s="1"/>
  <c r="EF20" i="17" s="1"/>
  <c r="DH28" i="17"/>
  <c r="DB61" i="17"/>
  <c r="DL61" i="17" s="1"/>
  <c r="DS57" i="17"/>
  <c r="DS25" i="17" s="1"/>
  <c r="DL27" i="17"/>
  <c r="DC61" i="17"/>
  <c r="DH61" i="17" s="1"/>
  <c r="D127" i="17"/>
  <c r="CU26" i="17"/>
  <c r="CX26" i="17" s="1"/>
  <c r="DA94" i="17"/>
  <c r="DF94" i="17" s="1"/>
  <c r="DC28" i="17"/>
  <c r="DG60" i="17"/>
  <c r="DG28" i="17" s="1"/>
  <c r="CP60" i="17"/>
  <c r="CS27" i="17"/>
  <c r="DK61" i="17"/>
  <c r="DB125" i="17"/>
  <c r="DL125" i="17" s="1"/>
  <c r="DT123" i="17"/>
  <c r="DX123" i="17" s="1"/>
  <c r="EE27" i="17" s="1"/>
  <c r="DR58" i="17"/>
  <c r="DD60" i="17"/>
  <c r="DN60" i="17" s="1"/>
  <c r="DM60" i="17"/>
  <c r="CS60" i="17"/>
  <c r="DK60" i="17"/>
  <c r="DK28" i="17" s="1"/>
  <c r="DD124" i="17"/>
  <c r="DI124" i="17" s="1"/>
  <c r="CS59" i="17"/>
  <c r="CV59" i="17" s="1"/>
  <c r="CY59" i="17" s="1"/>
  <c r="CP61" i="17"/>
  <c r="DG125" i="17"/>
  <c r="CR28" i="17"/>
  <c r="CQ60" i="17"/>
  <c r="CQ94" i="17"/>
  <c r="DK27" i="17"/>
  <c r="DD93" i="17"/>
  <c r="DN93" i="17" s="1"/>
  <c r="DM61" i="17"/>
  <c r="CQ61" i="17"/>
  <c r="CQ29" i="17"/>
  <c r="DC125" i="17"/>
  <c r="DM125" i="17" s="1"/>
  <c r="CP93" i="17"/>
  <c r="CP124" i="17"/>
  <c r="DM94" i="17"/>
  <c r="DL94" i="17"/>
  <c r="DB94" i="17"/>
  <c r="DG94" i="17" s="1"/>
  <c r="CV93" i="17"/>
  <c r="CY93" i="17" s="1"/>
  <c r="DL28" i="17"/>
  <c r="DF61" i="17"/>
  <c r="DK125" i="17"/>
  <c r="CS93" i="17"/>
  <c r="CU93" i="17" s="1"/>
  <c r="CS124" i="17"/>
  <c r="CU124" i="17" s="1"/>
  <c r="DA29" i="17" l="1"/>
  <c r="CU60" i="17"/>
  <c r="DF29" i="17"/>
  <c r="DG61" i="17"/>
  <c r="CV60" i="17"/>
  <c r="DS93" i="17"/>
  <c r="DS92" i="17"/>
  <c r="DT92" i="17" s="1"/>
  <c r="DX92" i="17" s="1"/>
  <c r="ED28" i="17" s="1"/>
  <c r="CX93" i="17"/>
  <c r="DR93" i="17"/>
  <c r="CX124" i="17"/>
  <c r="DR124" i="17"/>
  <c r="DN124" i="17"/>
  <c r="DN28" i="17" s="1"/>
  <c r="CR94" i="17"/>
  <c r="DI93" i="17"/>
  <c r="CQ125" i="17"/>
  <c r="DI60" i="17"/>
  <c r="DI28" i="17" s="1"/>
  <c r="DF28" i="17"/>
  <c r="DT57" i="17"/>
  <c r="DN94" i="17"/>
  <c r="CR125" i="17"/>
  <c r="DM28" i="17"/>
  <c r="CQ28" i="17"/>
  <c r="DH125" i="17"/>
  <c r="DH29" i="17" s="1"/>
  <c r="DD94" i="17"/>
  <c r="DL29" i="17"/>
  <c r="DM29" i="17"/>
  <c r="DK94" i="17"/>
  <c r="DT58" i="17"/>
  <c r="DR26" i="17"/>
  <c r="CU59" i="17"/>
  <c r="DC62" i="17"/>
  <c r="DM62" i="17" s="1"/>
  <c r="DK29" i="17"/>
  <c r="DC96" i="17"/>
  <c r="DH96" i="17" s="1"/>
  <c r="DD28" i="17"/>
  <c r="DN61" i="17"/>
  <c r="DM126" i="17"/>
  <c r="DC126" i="17"/>
  <c r="CP28" i="17"/>
  <c r="DB29" i="17"/>
  <c r="DA62" i="17"/>
  <c r="DK62" i="17" s="1"/>
  <c r="DA95" i="17"/>
  <c r="DK95" i="17" s="1"/>
  <c r="DI94" i="17"/>
  <c r="CV124" i="17"/>
  <c r="CY124" i="17" s="1"/>
  <c r="DG29" i="17"/>
  <c r="DD61" i="17"/>
  <c r="DA126" i="17"/>
  <c r="DF126" i="17" s="1"/>
  <c r="DB62" i="17"/>
  <c r="DS59" i="17"/>
  <c r="DS27" i="17" s="1"/>
  <c r="DB95" i="17"/>
  <c r="DG95" i="17" s="1"/>
  <c r="CP125" i="17"/>
  <c r="DL62" i="17"/>
  <c r="D64" i="17"/>
  <c r="D65" i="17" s="1"/>
  <c r="CS28" i="17"/>
  <c r="CV28" i="17" s="1"/>
  <c r="CY28" i="17" s="1"/>
  <c r="CR96" i="17"/>
  <c r="CQ126" i="17"/>
  <c r="D128" i="17"/>
  <c r="D129" i="17" s="1"/>
  <c r="DD125" i="17"/>
  <c r="DI125" i="17" s="1"/>
  <c r="CS125" i="17"/>
  <c r="DC95" i="17"/>
  <c r="DM95" i="17" s="1"/>
  <c r="DH126" i="17"/>
  <c r="DB126" i="17"/>
  <c r="DG126" i="17" s="1"/>
  <c r="DC29" i="17"/>
  <c r="CP29" i="17"/>
  <c r="CU27" i="17"/>
  <c r="CX27" i="17" s="1"/>
  <c r="CV27" i="17"/>
  <c r="CY27" i="17" s="1"/>
  <c r="CP62" i="17"/>
  <c r="CP30" i="17"/>
  <c r="CR95" i="17"/>
  <c r="DB96" i="17"/>
  <c r="DL96" i="17" s="1"/>
  <c r="DS60" i="17" l="1"/>
  <c r="DS28" i="17" s="1"/>
  <c r="DF62" i="17"/>
  <c r="DF95" i="17"/>
  <c r="DH62" i="17"/>
  <c r="DH30" i="17" s="1"/>
  <c r="DL95" i="17"/>
  <c r="CX60" i="17"/>
  <c r="DR60" i="17"/>
  <c r="DT93" i="17"/>
  <c r="DX93" i="17" s="1"/>
  <c r="ED29" i="17" s="1"/>
  <c r="DM30" i="17"/>
  <c r="DA127" i="17"/>
  <c r="DB63" i="17"/>
  <c r="DL63" i="17" s="1"/>
  <c r="CP95" i="17"/>
  <c r="DA96" i="17"/>
  <c r="DS124" i="17"/>
  <c r="DT124" i="17" s="1"/>
  <c r="DX124" i="17" s="1"/>
  <c r="EE28" i="17" s="1"/>
  <c r="DT26" i="17"/>
  <c r="DX26" i="17" s="1"/>
  <c r="DX58" i="17"/>
  <c r="EC26" i="17" s="1"/>
  <c r="EF26" i="17" s="1"/>
  <c r="CU125" i="17"/>
  <c r="DM96" i="17"/>
  <c r="DN125" i="17"/>
  <c r="CS95" i="17"/>
  <c r="CV95" i="17" s="1"/>
  <c r="DD29" i="17"/>
  <c r="DD95" i="17"/>
  <c r="DN95" i="17" s="1"/>
  <c r="DC97" i="17"/>
  <c r="DF127" i="17"/>
  <c r="DC63" i="17"/>
  <c r="DH63" i="17" s="1"/>
  <c r="DN29" i="17"/>
  <c r="CP97" i="17"/>
  <c r="CS126" i="17"/>
  <c r="CU126" i="17" s="1"/>
  <c r="CX126" i="17" s="1"/>
  <c r="DG96" i="17"/>
  <c r="DT25" i="17"/>
  <c r="DX25" i="17" s="1"/>
  <c r="DX57" i="17"/>
  <c r="EC25" i="17" s="1"/>
  <c r="EF25" i="17" s="1"/>
  <c r="CQ127" i="17"/>
  <c r="DD126" i="17"/>
  <c r="DN126" i="17" s="1"/>
  <c r="DD62" i="17"/>
  <c r="DK126" i="17"/>
  <c r="DK30" i="17" s="1"/>
  <c r="CS29" i="17"/>
  <c r="CU29" i="17" s="1"/>
  <c r="CX29" i="17" s="1"/>
  <c r="CR126" i="17"/>
  <c r="DH95" i="17"/>
  <c r="DK127" i="17"/>
  <c r="DB127" i="17"/>
  <c r="DL127" i="17" s="1"/>
  <c r="CR31" i="17"/>
  <c r="DL30" i="17"/>
  <c r="DA30" i="17"/>
  <c r="CR97" i="17"/>
  <c r="CU28" i="17"/>
  <c r="CX28" i="17" s="1"/>
  <c r="CS61" i="17"/>
  <c r="CU61" i="17" s="1"/>
  <c r="DI61" i="17"/>
  <c r="DI29" i="17" s="1"/>
  <c r="CR127" i="17"/>
  <c r="DM63" i="17"/>
  <c r="CP126" i="17"/>
  <c r="CQ96" i="17"/>
  <c r="CQ97" i="17"/>
  <c r="DR59" i="17"/>
  <c r="DL126" i="17"/>
  <c r="CQ62" i="17"/>
  <c r="DB128" i="17"/>
  <c r="DG128" i="17" s="1"/>
  <c r="DC127" i="17"/>
  <c r="DM127" i="17" s="1"/>
  <c r="DG62" i="17"/>
  <c r="DG30" i="17" s="1"/>
  <c r="DB30" i="17"/>
  <c r="DM97" i="17"/>
  <c r="DD97" i="17"/>
  <c r="DA97" i="17"/>
  <c r="DF97" i="17" s="1"/>
  <c r="DC30" i="17"/>
  <c r="CP96" i="17"/>
  <c r="CQ95" i="17"/>
  <c r="CU95" i="17" s="1"/>
  <c r="CX95" i="17" s="1"/>
  <c r="DH127" i="17"/>
  <c r="CP127" i="17"/>
  <c r="DA63" i="17"/>
  <c r="DA31" i="17" s="1"/>
  <c r="DC128" i="17"/>
  <c r="DH128" i="17" s="1"/>
  <c r="DA64" i="17"/>
  <c r="DF30" i="17"/>
  <c r="CS94" i="17"/>
  <c r="CU94" i="17" s="1"/>
  <c r="DD96" i="17"/>
  <c r="DI96" i="17" s="1"/>
  <c r="DH97" i="17"/>
  <c r="DB97" i="17"/>
  <c r="DL97" i="17" s="1"/>
  <c r="CV125" i="17"/>
  <c r="DI126" i="17" l="1"/>
  <c r="DD30" i="17"/>
  <c r="DG63" i="17"/>
  <c r="DT60" i="17"/>
  <c r="DX60" i="17" s="1"/>
  <c r="EC28" i="17" s="1"/>
  <c r="EF28" i="17" s="1"/>
  <c r="DR28" i="17"/>
  <c r="DN62" i="17"/>
  <c r="DN30" i="17" s="1"/>
  <c r="DG127" i="17"/>
  <c r="DG31" i="17" s="1"/>
  <c r="DH31" i="17"/>
  <c r="DM128" i="17"/>
  <c r="DI95" i="17"/>
  <c r="CY95" i="17"/>
  <c r="DS95" i="17"/>
  <c r="DK64" i="17"/>
  <c r="CS96" i="17"/>
  <c r="CV96" i="17" s="1"/>
  <c r="CY96" i="17" s="1"/>
  <c r="DK97" i="17"/>
  <c r="CQ128" i="17"/>
  <c r="CV126" i="17"/>
  <c r="DC129" i="17"/>
  <c r="DI62" i="17"/>
  <c r="DI30" i="17" s="1"/>
  <c r="DL31" i="17"/>
  <c r="DA65" i="17"/>
  <c r="DT59" i="17"/>
  <c r="DR27" i="17"/>
  <c r="DN97" i="17"/>
  <c r="DF64" i="17"/>
  <c r="DC64" i="17"/>
  <c r="DN96" i="17"/>
  <c r="DM31" i="17"/>
  <c r="DG97" i="17"/>
  <c r="DH129" i="17"/>
  <c r="DA129" i="17"/>
  <c r="DF129" i="17" s="1"/>
  <c r="CX125" i="17"/>
  <c r="DR125" i="17"/>
  <c r="DF96" i="17"/>
  <c r="DK96" i="17"/>
  <c r="DB31" i="17"/>
  <c r="DC65" i="17"/>
  <c r="DC33" i="17" s="1"/>
  <c r="CQ30" i="17"/>
  <c r="CS30" i="17"/>
  <c r="CP64" i="17"/>
  <c r="DA128" i="17"/>
  <c r="DA32" i="17" s="1"/>
  <c r="DD128" i="17"/>
  <c r="DN128" i="17" s="1"/>
  <c r="CV61" i="17"/>
  <c r="DD127" i="17"/>
  <c r="DI127" i="17" s="1"/>
  <c r="DD63" i="17"/>
  <c r="DN63" i="17" s="1"/>
  <c r="CY125" i="17"/>
  <c r="DS125" i="17"/>
  <c r="CX94" i="17"/>
  <c r="DR94" i="17"/>
  <c r="CS127" i="17"/>
  <c r="CR128" i="17"/>
  <c r="DB64" i="17"/>
  <c r="CS62" i="17"/>
  <c r="CU62" i="17" s="1"/>
  <c r="CS97" i="17"/>
  <c r="CV97" i="17" s="1"/>
  <c r="DR95" i="17"/>
  <c r="DT95" i="17" s="1"/>
  <c r="DX95" i="17" s="1"/>
  <c r="ED31" i="17" s="1"/>
  <c r="DF63" i="17"/>
  <c r="DF31" i="17" s="1"/>
  <c r="DM129" i="17"/>
  <c r="CX61" i="17"/>
  <c r="DR61" i="17"/>
  <c r="CQ129" i="17"/>
  <c r="DI97" i="17"/>
  <c r="DF65" i="17"/>
  <c r="DB65" i="17"/>
  <c r="DC31" i="17"/>
  <c r="DK63" i="17"/>
  <c r="DK31" i="17" s="1"/>
  <c r="DB129" i="17"/>
  <c r="DG129" i="17" s="1"/>
  <c r="CR32" i="17"/>
  <c r="CR64" i="17"/>
  <c r="CV94" i="17"/>
  <c r="DG65" i="17"/>
  <c r="CP65" i="17"/>
  <c r="DR126" i="17"/>
  <c r="DI128" i="17"/>
  <c r="DF128" i="17"/>
  <c r="DK129" i="17"/>
  <c r="CR129" i="17"/>
  <c r="DL128" i="17"/>
  <c r="DT28" i="17" l="1"/>
  <c r="DX28" i="17" s="1"/>
  <c r="CV62" i="17"/>
  <c r="DN127" i="17"/>
  <c r="DS96" i="17"/>
  <c r="DM65" i="17"/>
  <c r="DK128" i="17"/>
  <c r="DK32" i="17" s="1"/>
  <c r="DH65" i="17"/>
  <c r="DH33" i="17" s="1"/>
  <c r="DD31" i="17"/>
  <c r="CU96" i="17"/>
  <c r="CX96" i="17" s="1"/>
  <c r="CX62" i="17"/>
  <c r="DR62" i="17"/>
  <c r="CU127" i="17"/>
  <c r="CV127" i="17"/>
  <c r="CY97" i="17"/>
  <c r="DS97" i="17"/>
  <c r="DN31" i="17"/>
  <c r="DM33" i="17"/>
  <c r="CV63" i="17"/>
  <c r="CP31" i="17"/>
  <c r="CP129" i="17"/>
  <c r="DB33" i="17"/>
  <c r="DT125" i="17"/>
  <c r="DX125" i="17" s="1"/>
  <c r="EE29" i="17" s="1"/>
  <c r="DT27" i="17"/>
  <c r="DX27" i="17" s="1"/>
  <c r="DX59" i="17"/>
  <c r="EC27" i="17" s="1"/>
  <c r="EF27" i="17" s="1"/>
  <c r="DS62" i="17"/>
  <c r="CS129" i="17"/>
  <c r="CU97" i="17"/>
  <c r="DG33" i="17"/>
  <c r="DT94" i="17"/>
  <c r="DX94" i="17" s="1"/>
  <c r="ED30" i="17" s="1"/>
  <c r="CP32" i="17"/>
  <c r="DC32" i="17"/>
  <c r="DM64" i="17"/>
  <c r="DH64" i="17"/>
  <c r="DH32" i="17" s="1"/>
  <c r="CY94" i="17"/>
  <c r="DS94" i="17"/>
  <c r="DR29" i="17"/>
  <c r="DG64" i="17"/>
  <c r="DG32" i="17" s="1"/>
  <c r="DB32" i="17"/>
  <c r="DL64" i="17"/>
  <c r="CQ32" i="17"/>
  <c r="H120" i="17"/>
  <c r="CQ33" i="17"/>
  <c r="CS65" i="17"/>
  <c r="DI65" i="17"/>
  <c r="DI63" i="17"/>
  <c r="DI31" i="17" s="1"/>
  <c r="CQ64" i="17"/>
  <c r="DL129" i="17"/>
  <c r="DF32" i="17"/>
  <c r="DD65" i="17"/>
  <c r="DD33" i="17" s="1"/>
  <c r="CQ65" i="17"/>
  <c r="DL65" i="17"/>
  <c r="DF33" i="17"/>
  <c r="DD64" i="17"/>
  <c r="DI64" i="17" s="1"/>
  <c r="DI32" i="17" s="1"/>
  <c r="CS32" i="17"/>
  <c r="CV32" i="17" s="1"/>
  <c r="CY32" i="17" s="1"/>
  <c r="CU30" i="17"/>
  <c r="CX30" i="17" s="1"/>
  <c r="DD129" i="17"/>
  <c r="DN129" i="17" s="1"/>
  <c r="CP128" i="17"/>
  <c r="DA33" i="17"/>
  <c r="CS128" i="17"/>
  <c r="CV128" i="17" s="1"/>
  <c r="CP33" i="17"/>
  <c r="DK65" i="17"/>
  <c r="DK33" i="17" s="1"/>
  <c r="CS64" i="17"/>
  <c r="CV64" i="17" s="1"/>
  <c r="CY64" i="17" s="1"/>
  <c r="DS61" i="17"/>
  <c r="DS29" i="17" s="1"/>
  <c r="CS31" i="17"/>
  <c r="CV31" i="17" s="1"/>
  <c r="CY31" i="17" s="1"/>
  <c r="CY126" i="17"/>
  <c r="DS126" i="17"/>
  <c r="DT126" i="17" s="1"/>
  <c r="DX126" i="17" s="1"/>
  <c r="EE30" i="17" s="1"/>
  <c r="DI129" i="17" l="1"/>
  <c r="DI33" i="17" s="1"/>
  <c r="DR96" i="17"/>
  <c r="DT96" i="17" s="1"/>
  <c r="DX96" i="17" s="1"/>
  <c r="ED32" i="17" s="1"/>
  <c r="CU129" i="17"/>
  <c r="CX129" i="17" s="1"/>
  <c r="CV129" i="17"/>
  <c r="CY128" i="17"/>
  <c r="DS128" i="17"/>
  <c r="DD32" i="17"/>
  <c r="DN64" i="17"/>
  <c r="DN32" i="17" s="1"/>
  <c r="CU32" i="17"/>
  <c r="CX32" i="17" s="1"/>
  <c r="CV65" i="17"/>
  <c r="DS30" i="17"/>
  <c r="CS33" i="17"/>
  <c r="CV33" i="17" s="1"/>
  <c r="DL32" i="17"/>
  <c r="CY127" i="17"/>
  <c r="DS127" i="17"/>
  <c r="CX97" i="17"/>
  <c r="DR97" i="17"/>
  <c r="DT97" i="17" s="1"/>
  <c r="DX97" i="17" s="1"/>
  <c r="ED33" i="17" s="1"/>
  <c r="CU128" i="17"/>
  <c r="CX127" i="17"/>
  <c r="DR127" i="17"/>
  <c r="DL33" i="17"/>
  <c r="CU64" i="17"/>
  <c r="CX64" i="17" s="1"/>
  <c r="DT62" i="17"/>
  <c r="DR30" i="17"/>
  <c r="DN65" i="17"/>
  <c r="DN33" i="17" s="1"/>
  <c r="CU65" i="17"/>
  <c r="CX65" i="17" s="1"/>
  <c r="DT61" i="17"/>
  <c r="DS63" i="17"/>
  <c r="DS64" i="17"/>
  <c r="DM32" i="17"/>
  <c r="CU63" i="17"/>
  <c r="DS31" i="17" l="1"/>
  <c r="CU33" i="17"/>
  <c r="CX33" i="17" s="1"/>
  <c r="DR129" i="17"/>
  <c r="DT127" i="17"/>
  <c r="DX127" i="17" s="1"/>
  <c r="EE31" i="17" s="1"/>
  <c r="DR64" i="17"/>
  <c r="DS32" i="17"/>
  <c r="DT64" i="17"/>
  <c r="CX128" i="17"/>
  <c r="DR128" i="17"/>
  <c r="DT128" i="17" s="1"/>
  <c r="DX128" i="17" s="1"/>
  <c r="EE32" i="17" s="1"/>
  <c r="DT30" i="17"/>
  <c r="DX30" i="17" s="1"/>
  <c r="DX62" i="17"/>
  <c r="EC30" i="17" s="1"/>
  <c r="EF30" i="17" s="1"/>
  <c r="DS65" i="17"/>
  <c r="DT29" i="17"/>
  <c r="DX29" i="17" s="1"/>
  <c r="DX61" i="17"/>
  <c r="EC29" i="17" s="1"/>
  <c r="EF29" i="17" s="1"/>
  <c r="CY129" i="17"/>
  <c r="DS129" i="17"/>
  <c r="DT129" i="17" s="1"/>
  <c r="DX129" i="17" s="1"/>
  <c r="EE33" i="17" s="1"/>
  <c r="DR63" i="17"/>
  <c r="DR65" i="17"/>
  <c r="DT63" i="17" l="1"/>
  <c r="DR31" i="17"/>
  <c r="DR32" i="17"/>
  <c r="DS33" i="17"/>
  <c r="DS2" i="17" s="1"/>
  <c r="DT32" i="17"/>
  <c r="DX32" i="17" s="1"/>
  <c r="DX64" i="17"/>
  <c r="EC32" i="17" s="1"/>
  <c r="EF32" i="17" s="1"/>
  <c r="DT65" i="17"/>
  <c r="DR33" i="17"/>
  <c r="DR2" i="17" s="1"/>
  <c r="DT33" i="17" l="1"/>
  <c r="DX65" i="17"/>
  <c r="EC33" i="17" s="1"/>
  <c r="EF33" i="17" s="1"/>
  <c r="DT31" i="17"/>
  <c r="DX31" i="17" s="1"/>
  <c r="DX63" i="17"/>
  <c r="EC31" i="17" s="1"/>
  <c r="EF31" i="17" s="1"/>
  <c r="DX33" i="17" l="1"/>
  <c r="DT2" i="17"/>
  <c r="DX4" i="17"/>
</calcChain>
</file>

<file path=xl/sharedStrings.xml><?xml version="1.0" encoding="utf-8"?>
<sst xmlns="http://schemas.openxmlformats.org/spreadsheetml/2006/main" count="1308" uniqueCount="90">
  <si>
    <t>0030</t>
  </si>
  <si>
    <t>0410</t>
  </si>
  <si>
    <t>0520</t>
  </si>
  <si>
    <t>1250</t>
  </si>
  <si>
    <t>1960</t>
  </si>
  <si>
    <t/>
  </si>
  <si>
    <t>Total</t>
  </si>
  <si>
    <t xml:space="preserve">Irrigated </t>
  </si>
  <si>
    <t>Greenhouses</t>
  </si>
  <si>
    <t>WO water</t>
  </si>
  <si>
    <t>Ha_TTL</t>
  </si>
  <si>
    <t>kMt_TTL</t>
  </si>
  <si>
    <t>Yield_TTL</t>
  </si>
  <si>
    <t>Losses in 2022 vs Average 18-21</t>
  </si>
  <si>
    <t>Losses in 2023 vs Average 18-21</t>
  </si>
  <si>
    <t>Px</t>
  </si>
  <si>
    <t>Loss $M</t>
  </si>
  <si>
    <t xml:space="preserve"> </t>
  </si>
  <si>
    <t>0040</t>
  </si>
  <si>
    <t>0110</t>
  </si>
  <si>
    <t>0120</t>
  </si>
  <si>
    <t>0270</t>
  </si>
  <si>
    <t>0320</t>
  </si>
  <si>
    <t>0400</t>
  </si>
  <si>
    <t>0480</t>
  </si>
  <si>
    <t>Картопля / Рotatoes</t>
  </si>
  <si>
    <t>1320</t>
  </si>
  <si>
    <t>1350</t>
  </si>
  <si>
    <t>1620</t>
  </si>
  <si>
    <t>1640</t>
  </si>
  <si>
    <t>1730</t>
  </si>
  <si>
    <t>1830</t>
  </si>
  <si>
    <t>1850</t>
  </si>
  <si>
    <t>1900</t>
  </si>
  <si>
    <t>AREA LOSSES 23 vs 18-21AVRG</t>
  </si>
  <si>
    <t>Культури зернові та зернобобові</t>
  </si>
  <si>
    <t>Пшениця</t>
  </si>
  <si>
    <t>Ячмінь</t>
  </si>
  <si>
    <t>Кукурудза</t>
  </si>
  <si>
    <t>Культури зернобобові</t>
  </si>
  <si>
    <t>Горох</t>
  </si>
  <si>
    <t>Культури олійні</t>
  </si>
  <si>
    <t>Соя</t>
  </si>
  <si>
    <t>Ріпак озимий та кольза (ріпак ярий)</t>
  </si>
  <si>
    <t>Соняшник</t>
  </si>
  <si>
    <t>СЕРЕДНЯ ВРОЖАЙНІСТЬ</t>
  </si>
  <si>
    <t>ЗБІЛЬШЕННЯ ВРОЖАЙНОСТІ ЗАВДЯКИ ЗРОШЕННЮ</t>
  </si>
  <si>
    <t>СЕРЕДНЯ ПЛОЩА</t>
  </si>
  <si>
    <t>Середня врожайність 2018-2021</t>
  </si>
  <si>
    <t>Підвищення врожайності</t>
  </si>
  <si>
    <t>Всього</t>
  </si>
  <si>
    <t xml:space="preserve">Зрошувані </t>
  </si>
  <si>
    <t>Теплиці</t>
  </si>
  <si>
    <t>інші олійні культури</t>
  </si>
  <si>
    <t>Картопля</t>
  </si>
  <si>
    <t>Культури овочеві</t>
  </si>
  <si>
    <t>Капуста</t>
  </si>
  <si>
    <t>Огірки та корнішони</t>
  </si>
  <si>
    <t>Помідори</t>
  </si>
  <si>
    <t>Цибуля ріпчаста</t>
  </si>
  <si>
    <t>Морква столова</t>
  </si>
  <si>
    <t>Буряк столовий</t>
  </si>
  <si>
    <t>Редиска</t>
  </si>
  <si>
    <t>Культури баштанні продовольчі</t>
  </si>
  <si>
    <t>інші зернові</t>
  </si>
  <si>
    <t xml:space="preserve">інші овочі </t>
  </si>
  <si>
    <t>інші зернобобові</t>
  </si>
  <si>
    <t>Середня площа 2018-2021</t>
  </si>
  <si>
    <t>Загальне виробництво</t>
  </si>
  <si>
    <t>Іригаційне виробництво (виробництво, що залежить від зрошення)</t>
  </si>
  <si>
    <t>Виробництво теплиць (виробництво, що залежить від зрошення)</t>
  </si>
  <si>
    <t xml:space="preserve">Виробництво, незалежне від зрошення </t>
  </si>
  <si>
    <t>ВТРАТИ</t>
  </si>
  <si>
    <t>ВАРТІСТЬ</t>
  </si>
  <si>
    <t xml:space="preserve">Втрати продукції, що залежать від зрошення </t>
  </si>
  <si>
    <t>Втрати через припинення зрошення</t>
  </si>
  <si>
    <t>Обидва</t>
  </si>
  <si>
    <t>Запоріжжя</t>
  </si>
  <si>
    <t>Дніпро</t>
  </si>
  <si>
    <t>Херсон</t>
  </si>
  <si>
    <t>3 регіони</t>
  </si>
  <si>
    <t>Втрати, млн$</t>
  </si>
  <si>
    <t>Загально</t>
  </si>
  <si>
    <t>4_Код</t>
  </si>
  <si>
    <t>4_Назва</t>
  </si>
  <si>
    <t>44_Код</t>
  </si>
  <si>
    <t>21_Херсон</t>
  </si>
  <si>
    <t>00_Україна</t>
  </si>
  <si>
    <t>08_Запоріжжя</t>
  </si>
  <si>
    <t>04_Дніпро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</si>
</sst>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"/>
    <numFmt numFmtId="166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8"/>
      <name val="Courier New"/>
      <family val="3"/>
      <charset val="204"/>
    </font>
    <font>
      <sz val="8"/>
      <color theme="1"/>
      <name val="Calibri"/>
      <family val="2"/>
      <scheme val="minor"/>
    </font>
    <font>
      <sz val="8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sz val="8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ourier New"/>
      <family val="3"/>
      <charset val="204"/>
    </font>
    <font>
      <sz val="12"/>
      <color indexed="0"/>
      <name val="Arial"/>
      <family val="2"/>
    </font>
    <font>
      <b/>
      <sz val="18"/>
      <color theme="1"/>
      <name val="Calibri"/>
      <family val="2"/>
      <charset val="204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4F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7" fillId="0" borderId="0"/>
    <xf numFmtId="0" fontId="14" fillId="0" borderId="0"/>
    <xf numFmtId="0" fontId="15" fillId="0" borderId="0">
      <alignment vertical="top"/>
      <protection locked="0"/>
    </xf>
  </cellStyleXfs>
  <cellXfs count="69">
    <xf numFmtId="0" fontId="0" fillId="0" borderId="0" xfId="0"/>
    <xf numFmtId="166" fontId="0" fillId="0" borderId="0" xfId="0" applyNumberFormat="1"/>
    <xf numFmtId="1" fontId="0" fillId="0" borderId="0" xfId="0" applyNumberFormat="1"/>
    <xf numFmtId="0" fontId="0" fillId="4" borderId="2" xfId="0" applyFill="1" applyBorder="1"/>
    <xf numFmtId="0" fontId="4" fillId="4" borderId="2" xfId="0" applyFont="1" applyFill="1" applyBorder="1"/>
    <xf numFmtId="0" fontId="4" fillId="4" borderId="0" xfId="0" applyFont="1" applyFill="1"/>
    <xf numFmtId="0" fontId="4" fillId="0" borderId="2" xfId="0" applyFont="1" applyBorder="1"/>
    <xf numFmtId="0" fontId="0" fillId="11" borderId="0" xfId="0" applyFill="1"/>
    <xf numFmtId="0" fontId="4" fillId="13" borderId="0" xfId="0" applyFont="1" applyFill="1"/>
    <xf numFmtId="0" fontId="4" fillId="14" borderId="0" xfId="0" applyFont="1" applyFill="1"/>
    <xf numFmtId="0" fontId="0" fillId="7" borderId="0" xfId="0" applyFill="1"/>
    <xf numFmtId="0" fontId="4" fillId="15" borderId="0" xfId="0" applyFont="1" applyFill="1"/>
    <xf numFmtId="0" fontId="0" fillId="9" borderId="0" xfId="0" applyFill="1"/>
    <xf numFmtId="0" fontId="4" fillId="16" borderId="0" xfId="0" applyFont="1" applyFill="1"/>
    <xf numFmtId="0" fontId="0" fillId="10" borderId="0" xfId="0" applyFill="1"/>
    <xf numFmtId="0" fontId="3" fillId="12" borderId="0" xfId="0" applyFont="1" applyFill="1"/>
    <xf numFmtId="0" fontId="0" fillId="2" borderId="1" xfId="0" applyFill="1" applyBorder="1"/>
    <xf numFmtId="0" fontId="3" fillId="12" borderId="0" xfId="0" quotePrefix="1" applyFont="1" applyFill="1"/>
    <xf numFmtId="0" fontId="0" fillId="9" borderId="1" xfId="0" applyFill="1" applyBorder="1"/>
    <xf numFmtId="0" fontId="4" fillId="3" borderId="2" xfId="0" applyFont="1" applyFill="1" applyBorder="1"/>
    <xf numFmtId="0" fontId="0" fillId="3" borderId="0" xfId="0" applyFill="1"/>
    <xf numFmtId="1" fontId="8" fillId="0" borderId="1" xfId="0" applyNumberFormat="1" applyFont="1" applyBorder="1"/>
    <xf numFmtId="166" fontId="8" fillId="0" borderId="1" xfId="0" applyNumberFormat="1" applyFont="1" applyBorder="1"/>
    <xf numFmtId="9" fontId="8" fillId="0" borderId="1" xfId="1" applyFont="1" applyBorder="1"/>
    <xf numFmtId="166" fontId="9" fillId="17" borderId="1" xfId="0" applyNumberFormat="1" applyFont="1" applyFill="1" applyBorder="1"/>
    <xf numFmtId="0" fontId="10" fillId="0" borderId="0" xfId="0" applyFont="1"/>
    <xf numFmtId="166" fontId="9" fillId="0" borderId="1" xfId="0" applyNumberFormat="1" applyFont="1" applyBorder="1"/>
    <xf numFmtId="0" fontId="4" fillId="18" borderId="2" xfId="0" applyFont="1" applyFill="1" applyBorder="1"/>
    <xf numFmtId="0" fontId="0" fillId="18" borderId="0" xfId="0" applyFill="1"/>
    <xf numFmtId="1" fontId="9" fillId="0" borderId="1" xfId="0" applyNumberFormat="1" applyFont="1" applyBorder="1"/>
    <xf numFmtId="0" fontId="4" fillId="6" borderId="2" xfId="0" applyFont="1" applyFill="1" applyBorder="1"/>
    <xf numFmtId="0" fontId="0" fillId="6" borderId="0" xfId="0" applyFill="1"/>
    <xf numFmtId="0" fontId="4" fillId="19" borderId="2" xfId="0" applyFont="1" applyFill="1" applyBorder="1"/>
    <xf numFmtId="0" fontId="0" fillId="19" borderId="0" xfId="0" applyFill="1"/>
    <xf numFmtId="0" fontId="0" fillId="20" borderId="0" xfId="0" applyFill="1"/>
    <xf numFmtId="1" fontId="11" fillId="0" borderId="1" xfId="0" applyNumberFormat="1" applyFont="1" applyBorder="1"/>
    <xf numFmtId="0" fontId="12" fillId="0" borderId="0" xfId="0" applyFont="1"/>
    <xf numFmtId="166" fontId="11" fillId="0" borderId="1" xfId="0" applyNumberFormat="1" applyFont="1" applyBorder="1"/>
    <xf numFmtId="0" fontId="4" fillId="7" borderId="2" xfId="0" applyFont="1" applyFill="1" applyBorder="1"/>
    <xf numFmtId="164" fontId="8" fillId="0" borderId="1" xfId="0" applyNumberFormat="1" applyFont="1" applyBorder="1"/>
    <xf numFmtId="2" fontId="8" fillId="0" borderId="1" xfId="0" applyNumberFormat="1" applyFont="1" applyBorder="1"/>
    <xf numFmtId="166" fontId="9" fillId="5" borderId="1" xfId="0" applyNumberFormat="1" applyFont="1" applyFill="1" applyBorder="1"/>
    <xf numFmtId="166" fontId="8" fillId="2" borderId="1" xfId="0" applyNumberFormat="1" applyFont="1" applyFill="1" applyBorder="1"/>
    <xf numFmtId="1" fontId="8" fillId="2" borderId="1" xfId="0" applyNumberFormat="1" applyFont="1" applyFill="1" applyBorder="1"/>
    <xf numFmtId="166" fontId="9" fillId="2" borderId="1" xfId="0" applyNumberFormat="1" applyFont="1" applyFill="1" applyBorder="1"/>
    <xf numFmtId="2" fontId="9" fillId="17" borderId="1" xfId="0" applyNumberFormat="1" applyFont="1" applyFill="1" applyBorder="1"/>
    <xf numFmtId="165" fontId="9" fillId="0" borderId="1" xfId="0" applyNumberFormat="1" applyFont="1" applyBorder="1"/>
    <xf numFmtId="164" fontId="9" fillId="0" borderId="1" xfId="0" applyNumberFormat="1" applyFont="1" applyBorder="1"/>
    <xf numFmtId="0" fontId="0" fillId="8" borderId="0" xfId="0" applyFill="1"/>
    <xf numFmtId="0" fontId="0" fillId="12" borderId="4" xfId="0" applyFill="1" applyBorder="1"/>
    <xf numFmtId="0" fontId="0" fillId="12" borderId="5" xfId="0" applyFill="1" applyBorder="1"/>
    <xf numFmtId="0" fontId="0" fillId="12" borderId="6" xfId="0" applyFill="1" applyBorder="1"/>
    <xf numFmtId="0" fontId="0" fillId="22" borderId="3" xfId="0" applyFill="1" applyBorder="1"/>
    <xf numFmtId="0" fontId="13" fillId="5" borderId="3" xfId="0" applyFont="1" applyFill="1" applyBorder="1"/>
    <xf numFmtId="166" fontId="0" fillId="21" borderId="0" xfId="0" applyNumberFormat="1" applyFill="1"/>
    <xf numFmtId="0" fontId="0" fillId="21" borderId="0" xfId="0" applyFill="1"/>
    <xf numFmtId="0" fontId="1" fillId="12" borderId="4" xfId="0" applyFont="1" applyFill="1" applyBorder="1"/>
    <xf numFmtId="0" fontId="16" fillId="21" borderId="4" xfId="0" applyFont="1" applyFill="1" applyBorder="1" applyAlignment="1">
      <alignment horizontal="center"/>
    </xf>
    <xf numFmtId="0" fontId="16" fillId="21" borderId="5" xfId="0" applyFont="1" applyFill="1" applyBorder="1" applyAlignment="1">
      <alignment horizontal="center"/>
    </xf>
    <xf numFmtId="0" fontId="16" fillId="21" borderId="6" xfId="0" applyFont="1" applyFill="1" applyBorder="1" applyAlignment="1">
      <alignment horizontal="center"/>
    </xf>
    <xf numFmtId="0" fontId="16" fillId="7" borderId="4" xfId="0" applyFont="1" applyFill="1" applyBorder="1" applyAlignment="1">
      <alignment horizontal="center"/>
    </xf>
    <xf numFmtId="0" fontId="16" fillId="7" borderId="5" xfId="0" applyFont="1" applyFill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0" fontId="16" fillId="6" borderId="5" xfId="0" applyFont="1" applyFill="1" applyBorder="1" applyAlignment="1">
      <alignment horizontal="center"/>
    </xf>
    <xf numFmtId="0" fontId="16" fillId="6" borderId="6" xfId="0" applyFont="1" applyFill="1" applyBorder="1" applyAlignment="1">
      <alignment horizontal="center"/>
    </xf>
    <xf numFmtId="0" fontId="16" fillId="10" borderId="4" xfId="0" applyFont="1" applyFill="1" applyBorder="1" applyAlignment="1">
      <alignment horizontal="center"/>
    </xf>
    <xf numFmtId="0" fontId="16" fillId="10" borderId="5" xfId="0" applyFont="1" applyFill="1" applyBorder="1" applyAlignment="1">
      <alignment horizontal="center"/>
    </xf>
    <xf numFmtId="0" fontId="16" fillId="10" borderId="6" xfId="0" applyFont="1" applyFill="1" applyBorder="1" applyAlignment="1">
      <alignment horizontal="center"/>
    </xf>
  </cellXfs>
  <cellStyles count="8">
    <cellStyle name="Normal 2" xfId="6"/>
    <cellStyle name="Normal 2 2" xfId="3"/>
    <cellStyle name="Normal 2 3" xfId="4"/>
    <cellStyle name="Normal 3" xfId="2"/>
    <cellStyle name="Normal 4" xfId="7"/>
    <cellStyle name="Обычный" xfId="0" builtinId="0"/>
    <cellStyle name="Обычный 2 2" xfId="5"/>
    <cellStyle name="Процентный" xfId="1" builtinId="5"/>
  </cellStyles>
  <dxfs count="0"/>
  <tableStyles count="0" defaultTableStyle="TableStyleMedium2" defaultPivotStyle="PivotStyleLight16"/>
  <colors>
    <mruColors>
      <color rgb="FFFCD4F3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1400" b="1">
                <a:solidFill>
                  <a:srgbClr val="002060"/>
                </a:solidFill>
              </a:rPr>
              <a:t>Втрати через припинення зрошення, млн</a:t>
            </a:r>
            <a:r>
              <a:rPr lang="uk-UA" sz="1400" b="1" baseline="0">
                <a:solidFill>
                  <a:srgbClr val="002060"/>
                </a:solidFill>
              </a:rPr>
              <a:t> </a:t>
            </a:r>
            <a:r>
              <a:rPr lang="en-US" sz="1400" b="1" baseline="0">
                <a:solidFill>
                  <a:srgbClr val="002060"/>
                </a:solidFill>
              </a:rPr>
              <a:t>$</a:t>
            </a:r>
            <a:r>
              <a:rPr lang="uk-UA" sz="1400" b="1">
                <a:solidFill>
                  <a:srgbClr val="002060"/>
                </a:solidFill>
              </a:rPr>
              <a:t> США</a:t>
            </a:r>
            <a:r>
              <a:rPr lang="en-US" sz="1400" b="1">
                <a:solidFill>
                  <a:srgbClr val="002060"/>
                </a:solidFill>
              </a:rPr>
              <a:t/>
            </a:r>
            <a:br>
              <a:rPr lang="en-US" sz="1400" b="1">
                <a:solidFill>
                  <a:srgbClr val="002060"/>
                </a:solidFill>
              </a:rPr>
            </a:br>
            <a:r>
              <a:rPr lang="en-US" sz="1400" b="1">
                <a:solidFill>
                  <a:srgbClr val="002060"/>
                </a:solidFill>
              </a:rPr>
              <a:t>(TTL 3</a:t>
            </a:r>
            <a:r>
              <a:rPr lang="uk-UA" sz="1400" b="1">
                <a:solidFill>
                  <a:srgbClr val="002060"/>
                </a:solidFill>
              </a:rPr>
              <a:t>67</a:t>
            </a:r>
            <a:r>
              <a:rPr lang="en-US" sz="1400" b="1">
                <a:solidFill>
                  <a:srgbClr val="002060"/>
                </a:solidFill>
              </a:rPr>
              <a:t>.</a:t>
            </a:r>
            <a:r>
              <a:rPr lang="uk-UA" sz="1400" b="1">
                <a:solidFill>
                  <a:srgbClr val="002060"/>
                </a:solidFill>
              </a:rPr>
              <a:t>9</a:t>
            </a:r>
            <a:r>
              <a:rPr lang="en-US" sz="1400" b="1">
                <a:solidFill>
                  <a:srgbClr val="002060"/>
                </a:solidFill>
              </a:rPr>
              <a:t> </a:t>
            </a:r>
            <a:r>
              <a:rPr lang="uk-UA" sz="1400" b="1">
                <a:solidFill>
                  <a:srgbClr val="002060"/>
                </a:solidFill>
              </a:rPr>
              <a:t>на</a:t>
            </a:r>
            <a:r>
              <a:rPr lang="uk-UA" sz="1400" b="1" baseline="0">
                <a:solidFill>
                  <a:srgbClr val="002060"/>
                </a:solidFill>
              </a:rPr>
              <a:t> рік</a:t>
            </a:r>
            <a:r>
              <a:rPr lang="en-US" sz="1400" b="1">
                <a:solidFill>
                  <a:srgbClr val="002060"/>
                </a:solidFill>
              </a:rPr>
              <a:t>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49930195669561"/>
          <c:y val="9.7827249525394233E-2"/>
          <c:w val="0.8822507237852798"/>
          <c:h val="0.51320163096990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Calc!$EC$5:$EC$6</c:f>
              <c:strCache>
                <c:ptCount val="2"/>
                <c:pt idx="0">
                  <c:v>Запоріжжя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Calc!$EB$7:$EB$33</c:f>
              <c:strCache>
                <c:ptCount val="27"/>
                <c:pt idx="0">
                  <c:v>Пшениця</c:v>
                </c:pt>
                <c:pt idx="1">
                  <c:v>Кукурудза</c:v>
                </c:pt>
                <c:pt idx="2">
                  <c:v>Ячмінь</c:v>
                </c:pt>
                <c:pt idx="3">
                  <c:v>інші зернові</c:v>
                </c:pt>
                <c:pt idx="5">
                  <c:v>Культури зернобобові</c:v>
                </c:pt>
                <c:pt idx="6">
                  <c:v>Горох</c:v>
                </c:pt>
                <c:pt idx="7">
                  <c:v>інші зернобобові</c:v>
                </c:pt>
                <c:pt idx="10">
                  <c:v>Соя</c:v>
                </c:pt>
                <c:pt idx="11">
                  <c:v>Ріпак озимий та кольза (ріпак ярий)</c:v>
                </c:pt>
                <c:pt idx="12">
                  <c:v>Соняшник</c:v>
                </c:pt>
                <c:pt idx="13">
                  <c:v>інші олійні культури</c:v>
                </c:pt>
                <c:pt idx="15">
                  <c:v>Картопля</c:v>
                </c:pt>
                <c:pt idx="18">
                  <c:v>Капуста</c:v>
                </c:pt>
                <c:pt idx="19">
                  <c:v>Огірки та корнішони</c:v>
                </c:pt>
                <c:pt idx="20">
                  <c:v>Помідори</c:v>
                </c:pt>
                <c:pt idx="21">
                  <c:v>Цибуля ріпчаста</c:v>
                </c:pt>
                <c:pt idx="22">
                  <c:v>Морква столова</c:v>
                </c:pt>
                <c:pt idx="23">
                  <c:v>Буряк столовий</c:v>
                </c:pt>
                <c:pt idx="24">
                  <c:v>Редиска</c:v>
                </c:pt>
                <c:pt idx="25">
                  <c:v>інші овочі </c:v>
                </c:pt>
                <c:pt idx="26">
                  <c:v>Культури баштанні продовольчі</c:v>
                </c:pt>
              </c:strCache>
            </c:strRef>
          </c:cat>
          <c:val>
            <c:numRef>
              <c:f>Calc!$EC$7:$EC$33</c:f>
              <c:numCache>
                <c:formatCode>0.0</c:formatCode>
                <c:ptCount val="27"/>
                <c:pt idx="0">
                  <c:v>3.078005432460992</c:v>
                </c:pt>
                <c:pt idx="1">
                  <c:v>16.044794796879579</c:v>
                </c:pt>
                <c:pt idx="2">
                  <c:v>1.3282843861230085</c:v>
                </c:pt>
                <c:pt idx="3">
                  <c:v>0.13915152362578562</c:v>
                </c:pt>
                <c:pt idx="5">
                  <c:v>0</c:v>
                </c:pt>
                <c:pt idx="6">
                  <c:v>0.11291603139630042</c:v>
                </c:pt>
                <c:pt idx="7">
                  <c:v>-6.3872818101151667E-3</c:v>
                </c:pt>
                <c:pt idx="10">
                  <c:v>7.0814003422461917</c:v>
                </c:pt>
                <c:pt idx="11">
                  <c:v>1.2830029824321574</c:v>
                </c:pt>
                <c:pt idx="12">
                  <c:v>4.1736666560033484</c:v>
                </c:pt>
                <c:pt idx="13">
                  <c:v>-3.2856780452230223E-4</c:v>
                </c:pt>
                <c:pt idx="15">
                  <c:v>9.3587854218330616E-2</c:v>
                </c:pt>
                <c:pt idx="18">
                  <c:v>0.59026860462564767</c:v>
                </c:pt>
                <c:pt idx="19">
                  <c:v>39.44696232248846</c:v>
                </c:pt>
                <c:pt idx="20">
                  <c:v>4.4875768392122382</c:v>
                </c:pt>
                <c:pt idx="21">
                  <c:v>0.15043264662613628</c:v>
                </c:pt>
                <c:pt idx="22">
                  <c:v>0.25970750747136456</c:v>
                </c:pt>
                <c:pt idx="23">
                  <c:v>0.15088443452380948</c:v>
                </c:pt>
                <c:pt idx="24">
                  <c:v>0</c:v>
                </c:pt>
                <c:pt idx="25">
                  <c:v>-0.12867103937959559</c:v>
                </c:pt>
                <c:pt idx="26">
                  <c:v>-2.7506150206688045E-2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A7-4116-8BBD-EA1F9848B473}"/>
            </c:ext>
          </c:extLst>
        </c:ser>
        <c:ser>
          <c:idx val="1"/>
          <c:order val="1"/>
          <c:tx>
            <c:strRef>
              <c:f>Calc!$ED$5:$ED$6</c:f>
              <c:strCache>
                <c:ptCount val="2"/>
                <c:pt idx="0">
                  <c:v>Дніпро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Calc!$EB$7:$EB$33</c:f>
              <c:strCache>
                <c:ptCount val="27"/>
                <c:pt idx="0">
                  <c:v>Пшениця</c:v>
                </c:pt>
                <c:pt idx="1">
                  <c:v>Кукурудза</c:v>
                </c:pt>
                <c:pt idx="2">
                  <c:v>Ячмінь</c:v>
                </c:pt>
                <c:pt idx="3">
                  <c:v>інші зернові</c:v>
                </c:pt>
                <c:pt idx="5">
                  <c:v>Культури зернобобові</c:v>
                </c:pt>
                <c:pt idx="6">
                  <c:v>Горох</c:v>
                </c:pt>
                <c:pt idx="7">
                  <c:v>інші зернобобові</c:v>
                </c:pt>
                <c:pt idx="10">
                  <c:v>Соя</c:v>
                </c:pt>
                <c:pt idx="11">
                  <c:v>Ріпак озимий та кольза (ріпак ярий)</c:v>
                </c:pt>
                <c:pt idx="12">
                  <c:v>Соняшник</c:v>
                </c:pt>
                <c:pt idx="13">
                  <c:v>інші олійні культури</c:v>
                </c:pt>
                <c:pt idx="15">
                  <c:v>Картопля</c:v>
                </c:pt>
                <c:pt idx="18">
                  <c:v>Капуста</c:v>
                </c:pt>
                <c:pt idx="19">
                  <c:v>Огірки та корнішони</c:v>
                </c:pt>
                <c:pt idx="20">
                  <c:v>Помідори</c:v>
                </c:pt>
                <c:pt idx="21">
                  <c:v>Цибуля ріпчаста</c:v>
                </c:pt>
                <c:pt idx="22">
                  <c:v>Морква столова</c:v>
                </c:pt>
                <c:pt idx="23">
                  <c:v>Буряк столовий</c:v>
                </c:pt>
                <c:pt idx="24">
                  <c:v>Редиска</c:v>
                </c:pt>
                <c:pt idx="25">
                  <c:v>інші овочі </c:v>
                </c:pt>
                <c:pt idx="26">
                  <c:v>Культури баштанні продовольчі</c:v>
                </c:pt>
              </c:strCache>
            </c:strRef>
          </c:cat>
          <c:val>
            <c:numRef>
              <c:f>Calc!$ED$7:$ED$33</c:f>
              <c:numCache>
                <c:formatCode>0.0</c:formatCode>
                <c:ptCount val="27"/>
                <c:pt idx="0">
                  <c:v>9.3390616288806141E-2</c:v>
                </c:pt>
                <c:pt idx="1">
                  <c:v>2.1405122787758684</c:v>
                </c:pt>
                <c:pt idx="2">
                  <c:v>0.13923583925554844</c:v>
                </c:pt>
                <c:pt idx="3">
                  <c:v>-7.8791259755519871E-3</c:v>
                </c:pt>
                <c:pt idx="5">
                  <c:v>0</c:v>
                </c:pt>
                <c:pt idx="6">
                  <c:v>1.4961062003100241E-2</c:v>
                </c:pt>
                <c:pt idx="7">
                  <c:v>-0.22033372938625931</c:v>
                </c:pt>
                <c:pt idx="10">
                  <c:v>4.3128913223672405E-2</c:v>
                </c:pt>
                <c:pt idx="11">
                  <c:v>-7.3295334053151945E-2</c:v>
                </c:pt>
                <c:pt idx="12">
                  <c:v>0.58706327216369247</c:v>
                </c:pt>
                <c:pt idx="13">
                  <c:v>-0.50370030881100225</c:v>
                </c:pt>
                <c:pt idx="15">
                  <c:v>0.35413625351658756</c:v>
                </c:pt>
                <c:pt idx="18">
                  <c:v>0.32086291219701502</c:v>
                </c:pt>
                <c:pt idx="19">
                  <c:v>57.835810027616276</c:v>
                </c:pt>
                <c:pt idx="20">
                  <c:v>9.8432861121443906</c:v>
                </c:pt>
                <c:pt idx="21">
                  <c:v>-0.3357279961166007</c:v>
                </c:pt>
                <c:pt idx="22">
                  <c:v>-0.45910479029338735</c:v>
                </c:pt>
                <c:pt idx="23">
                  <c:v>0.53344898875605462</c:v>
                </c:pt>
                <c:pt idx="24">
                  <c:v>0</c:v>
                </c:pt>
                <c:pt idx="25">
                  <c:v>0.18781968097654644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A7-4116-8BBD-EA1F9848B473}"/>
            </c:ext>
          </c:extLst>
        </c:ser>
        <c:ser>
          <c:idx val="2"/>
          <c:order val="2"/>
          <c:tx>
            <c:strRef>
              <c:f>Calc!$EE$5:$EE$6</c:f>
              <c:strCache>
                <c:ptCount val="2"/>
                <c:pt idx="0">
                  <c:v>Херсон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Calc!$EB$7:$EB$33</c:f>
              <c:strCache>
                <c:ptCount val="27"/>
                <c:pt idx="0">
                  <c:v>Пшениця</c:v>
                </c:pt>
                <c:pt idx="1">
                  <c:v>Кукурудза</c:v>
                </c:pt>
                <c:pt idx="2">
                  <c:v>Ячмінь</c:v>
                </c:pt>
                <c:pt idx="3">
                  <c:v>інші зернові</c:v>
                </c:pt>
                <c:pt idx="5">
                  <c:v>Культури зернобобові</c:v>
                </c:pt>
                <c:pt idx="6">
                  <c:v>Горох</c:v>
                </c:pt>
                <c:pt idx="7">
                  <c:v>інші зернобобові</c:v>
                </c:pt>
                <c:pt idx="10">
                  <c:v>Соя</c:v>
                </c:pt>
                <c:pt idx="11">
                  <c:v>Ріпак озимий та кольза (ріпак ярий)</c:v>
                </c:pt>
                <c:pt idx="12">
                  <c:v>Соняшник</c:v>
                </c:pt>
                <c:pt idx="13">
                  <c:v>інші олійні культури</c:v>
                </c:pt>
                <c:pt idx="15">
                  <c:v>Картопля</c:v>
                </c:pt>
                <c:pt idx="18">
                  <c:v>Капуста</c:v>
                </c:pt>
                <c:pt idx="19">
                  <c:v>Огірки та корнішони</c:v>
                </c:pt>
                <c:pt idx="20">
                  <c:v>Помідори</c:v>
                </c:pt>
                <c:pt idx="21">
                  <c:v>Цибуля ріпчаста</c:v>
                </c:pt>
                <c:pt idx="22">
                  <c:v>Морква столова</c:v>
                </c:pt>
                <c:pt idx="23">
                  <c:v>Буряк столовий</c:v>
                </c:pt>
                <c:pt idx="24">
                  <c:v>Редиска</c:v>
                </c:pt>
                <c:pt idx="25">
                  <c:v>інші овочі </c:v>
                </c:pt>
                <c:pt idx="26">
                  <c:v>Культури баштанні продовольчі</c:v>
                </c:pt>
              </c:strCache>
            </c:strRef>
          </c:cat>
          <c:val>
            <c:numRef>
              <c:f>Calc!$EE$7:$EE$33</c:f>
              <c:numCache>
                <c:formatCode>0.0</c:formatCode>
                <c:ptCount val="27"/>
                <c:pt idx="0">
                  <c:v>18.154700218026285</c:v>
                </c:pt>
                <c:pt idx="1">
                  <c:v>26.465652363115371</c:v>
                </c:pt>
                <c:pt idx="2">
                  <c:v>9.7055698406247757</c:v>
                </c:pt>
                <c:pt idx="3">
                  <c:v>5.4402801896659989</c:v>
                </c:pt>
                <c:pt idx="5">
                  <c:v>0</c:v>
                </c:pt>
                <c:pt idx="6">
                  <c:v>0.26452878134738833</c:v>
                </c:pt>
                <c:pt idx="7">
                  <c:v>2.4588614570614734E-2</c:v>
                </c:pt>
                <c:pt idx="10">
                  <c:v>10.593207579571983</c:v>
                </c:pt>
                <c:pt idx="11">
                  <c:v>7.7686470552496649</c:v>
                </c:pt>
                <c:pt idx="12">
                  <c:v>34.26715852892611</c:v>
                </c:pt>
                <c:pt idx="13">
                  <c:v>0.47684365160690695</c:v>
                </c:pt>
                <c:pt idx="15">
                  <c:v>1.5929587685140605</c:v>
                </c:pt>
                <c:pt idx="18">
                  <c:v>0.42203828904650148</c:v>
                </c:pt>
                <c:pt idx="19">
                  <c:v>36.397126094464653</c:v>
                </c:pt>
                <c:pt idx="20">
                  <c:v>56.270570276811398</c:v>
                </c:pt>
                <c:pt idx="21">
                  <c:v>3.7840888697868356</c:v>
                </c:pt>
                <c:pt idx="22">
                  <c:v>3.0161026371923829</c:v>
                </c:pt>
                <c:pt idx="23">
                  <c:v>0.82330960797780661</c:v>
                </c:pt>
                <c:pt idx="24">
                  <c:v>0.18012850820408677</c:v>
                </c:pt>
                <c:pt idx="25">
                  <c:v>2.6702942994857635</c:v>
                </c:pt>
                <c:pt idx="26">
                  <c:v>0.8686667455077598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A7-4116-8BBD-EA1F9848B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"/>
        <c:overlap val="100"/>
        <c:axId val="196508656"/>
        <c:axId val="196509072"/>
      </c:barChart>
      <c:lineChart>
        <c:grouping val="standard"/>
        <c:varyColors val="0"/>
        <c:ser>
          <c:idx val="3"/>
          <c:order val="3"/>
          <c:tx>
            <c:strRef>
              <c:f>Calc!$EF$5:$EF$6</c:f>
              <c:strCache>
                <c:ptCount val="2"/>
                <c:pt idx="0">
                  <c:v>3 регіони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90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Calc!$EB$7:$EB$33</c:f>
              <c:strCache>
                <c:ptCount val="27"/>
                <c:pt idx="0">
                  <c:v>Пшениця</c:v>
                </c:pt>
                <c:pt idx="1">
                  <c:v>Кукурудза</c:v>
                </c:pt>
                <c:pt idx="2">
                  <c:v>Ячмінь</c:v>
                </c:pt>
                <c:pt idx="3">
                  <c:v>інші зернові</c:v>
                </c:pt>
                <c:pt idx="5">
                  <c:v>Культури зернобобові</c:v>
                </c:pt>
                <c:pt idx="6">
                  <c:v>Горох</c:v>
                </c:pt>
                <c:pt idx="7">
                  <c:v>інші зернобобові</c:v>
                </c:pt>
                <c:pt idx="10">
                  <c:v>Соя</c:v>
                </c:pt>
                <c:pt idx="11">
                  <c:v>Ріпак озимий та кольза (ріпак ярий)</c:v>
                </c:pt>
                <c:pt idx="12">
                  <c:v>Соняшник</c:v>
                </c:pt>
                <c:pt idx="13">
                  <c:v>інші олійні культури</c:v>
                </c:pt>
                <c:pt idx="15">
                  <c:v>Картопля</c:v>
                </c:pt>
                <c:pt idx="18">
                  <c:v>Капуста</c:v>
                </c:pt>
                <c:pt idx="19">
                  <c:v>Огірки та корнішони</c:v>
                </c:pt>
                <c:pt idx="20">
                  <c:v>Помідори</c:v>
                </c:pt>
                <c:pt idx="21">
                  <c:v>Цибуля ріпчаста</c:v>
                </c:pt>
                <c:pt idx="22">
                  <c:v>Морква столова</c:v>
                </c:pt>
                <c:pt idx="23">
                  <c:v>Буряк столовий</c:v>
                </c:pt>
                <c:pt idx="24">
                  <c:v>Редиска</c:v>
                </c:pt>
                <c:pt idx="25">
                  <c:v>інші овочі </c:v>
                </c:pt>
                <c:pt idx="26">
                  <c:v>Культури баштанні продовольчі</c:v>
                </c:pt>
              </c:strCache>
            </c:strRef>
          </c:cat>
          <c:val>
            <c:numRef>
              <c:f>Calc!$EF$7:$EF$33</c:f>
              <c:numCache>
                <c:formatCode>0.0</c:formatCode>
                <c:ptCount val="27"/>
                <c:pt idx="0">
                  <c:v>21.326096266776084</c:v>
                </c:pt>
                <c:pt idx="1">
                  <c:v>44.650959438770819</c:v>
                </c:pt>
                <c:pt idx="2">
                  <c:v>11.173090066003333</c:v>
                </c:pt>
                <c:pt idx="3">
                  <c:v>5.5715525873162326</c:v>
                </c:pt>
                <c:pt idx="5">
                  <c:v>0</c:v>
                </c:pt>
                <c:pt idx="6">
                  <c:v>0.39240587474678901</c:v>
                </c:pt>
                <c:pt idx="7">
                  <c:v>-0.20213239662575974</c:v>
                </c:pt>
                <c:pt idx="10">
                  <c:v>17.717736835041848</c:v>
                </c:pt>
                <c:pt idx="11">
                  <c:v>8.9783547036286695</c:v>
                </c:pt>
                <c:pt idx="12">
                  <c:v>39.027888457093148</c:v>
                </c:pt>
                <c:pt idx="13">
                  <c:v>-2.7185225008617604E-2</c:v>
                </c:pt>
                <c:pt idx="15">
                  <c:v>2.0406828762489786</c:v>
                </c:pt>
                <c:pt idx="18">
                  <c:v>1.3331698058691641</c:v>
                </c:pt>
                <c:pt idx="19">
                  <c:v>133.6798984445694</c:v>
                </c:pt>
                <c:pt idx="20">
                  <c:v>70.60143322816802</c:v>
                </c:pt>
                <c:pt idx="21">
                  <c:v>3.598793520296371</c:v>
                </c:pt>
                <c:pt idx="22">
                  <c:v>2.81670535437036</c:v>
                </c:pt>
                <c:pt idx="23">
                  <c:v>1.5076430312576705</c:v>
                </c:pt>
                <c:pt idx="24">
                  <c:v>0.18012850820408677</c:v>
                </c:pt>
                <c:pt idx="25">
                  <c:v>2.7294429410827141</c:v>
                </c:pt>
                <c:pt idx="26">
                  <c:v>0.84116059530107179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A7-4116-8BBD-EA1F9848B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508656"/>
        <c:axId val="196509072"/>
      </c:lineChart>
      <c:catAx>
        <c:axId val="19650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509072"/>
        <c:crosses val="autoZero"/>
        <c:auto val="1"/>
        <c:lblAlgn val="ctr"/>
        <c:lblOffset val="100"/>
        <c:noMultiLvlLbl val="0"/>
      </c:catAx>
      <c:valAx>
        <c:axId val="19650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50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112797113161006"/>
          <c:y val="0.11938300108680099"/>
          <c:w val="0.24508445075070429"/>
          <c:h val="0.20012548158907623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129</xdr:col>
      <xdr:colOff>555812</xdr:colOff>
      <xdr:row>37</xdr:row>
      <xdr:rowOff>170330</xdr:rowOff>
    </xdr:from>
    <xdr:to>
      <xdr:col>138</xdr:col>
      <xdr:colOff>513005</xdr:colOff>
      <xdr:row>65</xdr:row>
      <xdr:rowOff>40565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D1:EI167"/>
  <sheetViews>
    <sheetView tabSelected="1" topLeftCell="D1" zoomScale="85" zoomScaleNormal="85" workbookViewId="0">
      <pane xSplit="5" ySplit="5" topLeftCell="I159" activePane="bottomRight" state="frozen"/>
      <selection activeCell="D1" sqref="D1"/>
      <selection pane="topRight" activeCell="I1" sqref="I1"/>
      <selection pane="bottomLeft" activeCell="D5" sqref="D5"/>
      <selection pane="bottomRight" activeCell="EB99" sqref="EB99"/>
    </sheetView>
  </sheetViews>
  <sheetFormatPr defaultColWidth="8.77734375" defaultRowHeight="14.4" x14ac:dyDescent="0.3"/>
  <cols>
    <col min="4" max="4" width="11.109375" customWidth="1"/>
    <col min="5" max="5" width="3.77734375" customWidth="1"/>
    <col min="6" max="6" width="5.44140625" customWidth="1"/>
    <col min="7" max="7" width="34.77734375" customWidth="1"/>
    <col min="8" max="14" width="6" customWidth="1"/>
    <col min="15" max="15" width="2" customWidth="1"/>
    <col min="16" max="21" width="6" customWidth="1"/>
    <col min="22" max="22" width="2" customWidth="1"/>
    <col min="23" max="28" width="6" customWidth="1"/>
    <col min="29" max="29" width="2" customWidth="1"/>
    <col min="30" max="35" width="6" customWidth="1"/>
    <col min="36" max="36" width="2" customWidth="1"/>
    <col min="37" max="42" width="6" customWidth="1"/>
    <col min="43" max="43" width="2" customWidth="1"/>
    <col min="44" max="45" width="6" customWidth="1"/>
    <col min="46" max="46" width="4.33203125" customWidth="1"/>
    <col min="47" max="47" width="6" customWidth="1"/>
    <col min="48" max="48" width="4.77734375" customWidth="1"/>
    <col min="49" max="49" width="6" customWidth="1"/>
    <col min="50" max="50" width="2" customWidth="1"/>
    <col min="51" max="56" width="6" customWidth="1"/>
    <col min="57" max="57" width="2" customWidth="1"/>
    <col min="58" max="63" width="6" customWidth="1"/>
    <col min="64" max="64" width="2" customWidth="1"/>
    <col min="65" max="70" width="6" customWidth="1"/>
    <col min="71" max="71" width="2" customWidth="1"/>
    <col min="72" max="77" width="6" customWidth="1"/>
    <col min="78" max="78" width="2" customWidth="1"/>
    <col min="79" max="84" width="6" customWidth="1"/>
    <col min="85" max="85" width="2" customWidth="1"/>
    <col min="86" max="91" width="6" customWidth="1"/>
    <col min="94" max="96" width="5.77734375" customWidth="1"/>
    <col min="97" max="97" width="13" customWidth="1"/>
    <col min="98" max="98" width="7.33203125" customWidth="1"/>
    <col min="99" max="99" width="13.21875" customWidth="1"/>
    <col min="100" max="100" width="7.109375" customWidth="1"/>
    <col min="101" max="101" width="5.6640625" customWidth="1"/>
    <col min="103" max="103" width="12.77734375" customWidth="1"/>
    <col min="105" max="108" width="6.33203125" customWidth="1"/>
    <col min="110" max="114" width="0" hidden="1" customWidth="1"/>
    <col min="132" max="132" width="19.109375" customWidth="1"/>
    <col min="133" max="133" width="13.44140625" customWidth="1"/>
    <col min="136" max="136" width="14.109375" customWidth="1"/>
  </cols>
  <sheetData>
    <row r="1" spans="4:136" ht="24" thickBot="1" x14ac:dyDescent="0.5">
      <c r="I1" s="57" t="s">
        <v>68</v>
      </c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9"/>
      <c r="AD1" s="60" t="s">
        <v>69</v>
      </c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2"/>
      <c r="AY1" s="63" t="s">
        <v>70</v>
      </c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5"/>
      <c r="BT1" s="66" t="s">
        <v>71</v>
      </c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8"/>
      <c r="CP1" s="49" t="s">
        <v>45</v>
      </c>
      <c r="CQ1" s="50"/>
      <c r="CR1" s="50"/>
      <c r="CS1" s="51"/>
      <c r="CU1" s="56" t="s">
        <v>46</v>
      </c>
      <c r="CV1" s="50"/>
      <c r="CW1" s="50"/>
      <c r="CX1" s="50"/>
      <c r="CY1" s="51"/>
      <c r="DA1" s="49" t="s">
        <v>47</v>
      </c>
      <c r="DB1" s="50"/>
      <c r="DC1" s="50"/>
      <c r="DD1" s="51"/>
      <c r="DK1" s="49" t="s">
        <v>34</v>
      </c>
      <c r="DL1" s="50"/>
      <c r="DM1" s="50"/>
      <c r="DN1" s="51"/>
      <c r="DP1" s="49" t="s">
        <v>74</v>
      </c>
      <c r="DQ1" s="50"/>
      <c r="DR1" s="50"/>
      <c r="DS1" s="50"/>
      <c r="DT1" s="51"/>
      <c r="DV1" s="52" t="s">
        <v>73</v>
      </c>
      <c r="DX1" s="53" t="s">
        <v>72</v>
      </c>
    </row>
    <row r="2" spans="4:136" x14ac:dyDescent="0.3">
      <c r="D2" s="5" t="s">
        <v>82</v>
      </c>
      <c r="G2" s="3" t="s">
        <v>87</v>
      </c>
      <c r="I2" s="8" t="s">
        <v>82</v>
      </c>
      <c r="J2" s="7" t="str">
        <f>I2</f>
        <v>Загально</v>
      </c>
      <c r="K2" s="7" t="str">
        <f t="shared" ref="K2:N2" si="0">J2</f>
        <v>Загально</v>
      </c>
      <c r="L2" s="7" t="str">
        <f t="shared" si="0"/>
        <v>Загально</v>
      </c>
      <c r="M2" s="7" t="str">
        <f t="shared" si="0"/>
        <v>Загально</v>
      </c>
      <c r="N2" s="7" t="str">
        <f t="shared" si="0"/>
        <v>Загально</v>
      </c>
      <c r="P2" s="8" t="s">
        <v>82</v>
      </c>
      <c r="Q2" s="7" t="str">
        <f>P2</f>
        <v>Загально</v>
      </c>
      <c r="R2" s="7" t="str">
        <f t="shared" ref="R2:U2" si="1">Q2</f>
        <v>Загально</v>
      </c>
      <c r="S2" s="7" t="str">
        <f t="shared" si="1"/>
        <v>Загально</v>
      </c>
      <c r="T2" s="7" t="str">
        <f t="shared" si="1"/>
        <v>Загально</v>
      </c>
      <c r="U2" s="7" t="str">
        <f t="shared" si="1"/>
        <v>Загально</v>
      </c>
      <c r="W2" s="8" t="s">
        <v>82</v>
      </c>
      <c r="X2" s="7" t="str">
        <f>W2</f>
        <v>Загально</v>
      </c>
      <c r="Y2" s="7" t="str">
        <f t="shared" ref="Y2:AB2" si="2">X2</f>
        <v>Загально</v>
      </c>
      <c r="Z2" s="7" t="str">
        <f t="shared" si="2"/>
        <v>Загально</v>
      </c>
      <c r="AA2" s="7" t="str">
        <f t="shared" si="2"/>
        <v>Загально</v>
      </c>
      <c r="AB2" s="7" t="str">
        <f t="shared" si="2"/>
        <v>Загально</v>
      </c>
      <c r="AD2" s="9" t="s">
        <v>51</v>
      </c>
      <c r="AE2" s="10" t="str">
        <f>AD2</f>
        <v xml:space="preserve">Зрошувані </v>
      </c>
      <c r="AF2" s="2">
        <f>AF6+AF12+AF16+AF22+AF24+AF33</f>
        <v>334.98333333333335</v>
      </c>
      <c r="AG2" s="10">
        <f t="shared" ref="AG2:AI2" si="3">AF2</f>
        <v>334.98333333333335</v>
      </c>
      <c r="AH2" s="10">
        <f t="shared" si="3"/>
        <v>334.98333333333335</v>
      </c>
      <c r="AI2" s="10">
        <f t="shared" si="3"/>
        <v>334.98333333333335</v>
      </c>
      <c r="AK2" s="9" t="s">
        <v>51</v>
      </c>
      <c r="AL2" s="10" t="str">
        <f>AK2</f>
        <v xml:space="preserve">Зрошувані </v>
      </c>
      <c r="AM2" s="10" t="str">
        <f t="shared" ref="AM2:AP2" si="4">AL2</f>
        <v xml:space="preserve">Зрошувані </v>
      </c>
      <c r="AN2" s="10" t="str">
        <f t="shared" si="4"/>
        <v xml:space="preserve">Зрошувані </v>
      </c>
      <c r="AO2" s="10" t="str">
        <f t="shared" si="4"/>
        <v xml:space="preserve">Зрошувані </v>
      </c>
      <c r="AP2" s="10" t="str">
        <f t="shared" si="4"/>
        <v xml:space="preserve">Зрошувані </v>
      </c>
      <c r="AR2" s="9" t="s">
        <v>51</v>
      </c>
      <c r="AS2" s="10" t="str">
        <f>AR2</f>
        <v xml:space="preserve">Зрошувані </v>
      </c>
      <c r="AT2" s="10" t="str">
        <f t="shared" ref="AT2:AW2" si="5">AS2</f>
        <v xml:space="preserve">Зрошувані </v>
      </c>
      <c r="AU2" s="10" t="str">
        <f t="shared" si="5"/>
        <v xml:space="preserve">Зрошувані </v>
      </c>
      <c r="AV2" s="10" t="str">
        <f t="shared" si="5"/>
        <v xml:space="preserve">Зрошувані </v>
      </c>
      <c r="AW2" s="10" t="str">
        <f t="shared" si="5"/>
        <v xml:space="preserve">Зрошувані </v>
      </c>
      <c r="AY2" s="11" t="s">
        <v>52</v>
      </c>
      <c r="AZ2" s="12" t="str">
        <f>AY2</f>
        <v>Теплиці</v>
      </c>
      <c r="BA2" s="2">
        <f>BA6+BA12+BA16+BA22+BA24+BA33</f>
        <v>2.423</v>
      </c>
      <c r="BB2" s="12">
        <f t="shared" ref="BB2:BD2" si="6">BA2</f>
        <v>2.423</v>
      </c>
      <c r="BC2" s="12">
        <f t="shared" si="6"/>
        <v>2.423</v>
      </c>
      <c r="BD2" s="12">
        <f t="shared" si="6"/>
        <v>2.423</v>
      </c>
      <c r="BF2" s="11" t="s">
        <v>52</v>
      </c>
      <c r="BG2" s="12" t="str">
        <f>BF2</f>
        <v>Теплиці</v>
      </c>
      <c r="BH2" s="12" t="str">
        <f t="shared" ref="BH2:BK2" si="7">BG2</f>
        <v>Теплиці</v>
      </c>
      <c r="BI2" s="12" t="str">
        <f t="shared" si="7"/>
        <v>Теплиці</v>
      </c>
      <c r="BJ2" s="12" t="str">
        <f t="shared" si="7"/>
        <v>Теплиці</v>
      </c>
      <c r="BK2" s="12" t="str">
        <f t="shared" si="7"/>
        <v>Теплиці</v>
      </c>
      <c r="BM2" s="11" t="s">
        <v>52</v>
      </c>
      <c r="BN2" s="12" t="str">
        <f>BM2</f>
        <v>Теплиці</v>
      </c>
      <c r="BO2" s="12" t="str">
        <f t="shared" ref="BO2:BR2" si="8">BN2</f>
        <v>Теплиці</v>
      </c>
      <c r="BP2" s="12" t="str">
        <f t="shared" si="8"/>
        <v>Теплиці</v>
      </c>
      <c r="BQ2" s="12" t="str">
        <f t="shared" si="8"/>
        <v>Теплиці</v>
      </c>
      <c r="BR2" s="12" t="str">
        <f t="shared" si="8"/>
        <v>Теплиці</v>
      </c>
      <c r="BT2" s="13" t="s">
        <v>9</v>
      </c>
      <c r="BU2" s="14" t="str">
        <f>BT2</f>
        <v>WO water</v>
      </c>
      <c r="BV2" s="14" t="str">
        <f t="shared" ref="BV2:BY2" si="9">BU2</f>
        <v>WO water</v>
      </c>
      <c r="BW2" s="14" t="str">
        <f t="shared" si="9"/>
        <v>WO water</v>
      </c>
      <c r="BX2" s="14" t="str">
        <f t="shared" si="9"/>
        <v>WO water</v>
      </c>
      <c r="BY2" s="14" t="str">
        <f t="shared" si="9"/>
        <v>WO water</v>
      </c>
      <c r="CA2" s="13" t="s">
        <v>9</v>
      </c>
      <c r="CB2" s="14" t="str">
        <f>CA2</f>
        <v>WO water</v>
      </c>
      <c r="CC2" s="14" t="str">
        <f t="shared" ref="CC2:CF2" si="10">CB2</f>
        <v>WO water</v>
      </c>
      <c r="CD2" s="14" t="str">
        <f t="shared" si="10"/>
        <v>WO water</v>
      </c>
      <c r="CE2" s="14" t="str">
        <f t="shared" si="10"/>
        <v>WO water</v>
      </c>
      <c r="CF2" s="14" t="str">
        <f t="shared" si="10"/>
        <v>WO water</v>
      </c>
      <c r="CH2" s="13" t="s">
        <v>9</v>
      </c>
      <c r="CI2" s="14" t="str">
        <f>CH2</f>
        <v>WO water</v>
      </c>
      <c r="CJ2" s="14" t="str">
        <f t="shared" ref="CJ2:CM2" si="11">CI2</f>
        <v>WO water</v>
      </c>
      <c r="CK2" s="14" t="str">
        <f t="shared" si="11"/>
        <v>WO water</v>
      </c>
      <c r="CL2" s="14" t="str">
        <f t="shared" si="11"/>
        <v>WO water</v>
      </c>
      <c r="CM2" s="14" t="str">
        <f t="shared" si="11"/>
        <v>WO water</v>
      </c>
      <c r="DR2" s="2">
        <f>DR6+DR12+DR16+DR22+DR24+DR33</f>
        <v>-1040.4030419947546</v>
      </c>
      <c r="DS2" s="2">
        <f t="shared" ref="DS2:DT2" si="12">DS6+DS12+DS16+DS22+DS24+DS33</f>
        <v>-256.69643564667297</v>
      </c>
      <c r="DT2" s="2">
        <f t="shared" si="12"/>
        <v>-1297.0994776414277</v>
      </c>
    </row>
    <row r="3" spans="4:136" x14ac:dyDescent="0.3">
      <c r="D3" s="5" t="s">
        <v>51</v>
      </c>
      <c r="H3" s="15">
        <v>0</v>
      </c>
      <c r="I3" s="16" t="s">
        <v>10</v>
      </c>
      <c r="P3" s="16" t="s">
        <v>11</v>
      </c>
      <c r="W3" s="16" t="s">
        <v>12</v>
      </c>
      <c r="AD3" s="16" t="s">
        <v>10</v>
      </c>
      <c r="AK3" s="16" t="s">
        <v>11</v>
      </c>
      <c r="AR3" s="16" t="s">
        <v>12</v>
      </c>
      <c r="AY3" s="16" t="s">
        <v>10</v>
      </c>
      <c r="BF3" s="16" t="s">
        <v>11</v>
      </c>
      <c r="BM3" s="16" t="s">
        <v>12</v>
      </c>
      <c r="BT3" s="16" t="s">
        <v>10</v>
      </c>
      <c r="CA3" s="16" t="s">
        <v>11</v>
      </c>
      <c r="CH3" s="16" t="s">
        <v>12</v>
      </c>
      <c r="CP3" t="s">
        <v>48</v>
      </c>
      <c r="CU3" t="s">
        <v>49</v>
      </c>
      <c r="DA3" t="s">
        <v>67</v>
      </c>
      <c r="DF3" t="s">
        <v>13</v>
      </c>
      <c r="DK3" t="s">
        <v>14</v>
      </c>
      <c r="DP3" t="s">
        <v>75</v>
      </c>
    </row>
    <row r="4" spans="4:136" x14ac:dyDescent="0.3">
      <c r="D4" s="5" t="s">
        <v>52</v>
      </c>
      <c r="H4" s="17" t="s">
        <v>5</v>
      </c>
      <c r="DL4" s="48"/>
      <c r="DM4" s="48"/>
      <c r="DX4" s="1">
        <f>SUM(DX7:DX33)</f>
        <v>-367.93782491311038</v>
      </c>
    </row>
    <row r="5" spans="4:136" x14ac:dyDescent="0.3">
      <c r="F5" s="4" t="s">
        <v>83</v>
      </c>
      <c r="G5" s="4" t="s">
        <v>84</v>
      </c>
      <c r="I5" s="18">
        <v>2018</v>
      </c>
      <c r="J5" s="18">
        <v>2019</v>
      </c>
      <c r="K5" s="18">
        <v>2020</v>
      </c>
      <c r="L5" s="18">
        <v>2021</v>
      </c>
      <c r="M5" s="18">
        <v>2022</v>
      </c>
      <c r="N5" s="18">
        <v>2023</v>
      </c>
      <c r="P5" s="18">
        <v>2018</v>
      </c>
      <c r="Q5" s="18">
        <v>2019</v>
      </c>
      <c r="R5" s="18">
        <v>2020</v>
      </c>
      <c r="S5" s="18">
        <v>2021</v>
      </c>
      <c r="T5" s="18">
        <v>2022</v>
      </c>
      <c r="U5" s="18">
        <v>2023</v>
      </c>
      <c r="W5" s="18">
        <v>2018</v>
      </c>
      <c r="X5" s="18">
        <v>2019</v>
      </c>
      <c r="Y5" s="18">
        <v>2020</v>
      </c>
      <c r="Z5" s="18">
        <v>2021</v>
      </c>
      <c r="AA5" s="18">
        <v>2022</v>
      </c>
      <c r="AB5" s="18">
        <v>2023</v>
      </c>
      <c r="AD5" s="18">
        <v>2018</v>
      </c>
      <c r="AE5" s="18">
        <v>2019</v>
      </c>
      <c r="AF5" s="18">
        <v>2020</v>
      </c>
      <c r="AG5" s="18">
        <v>2021</v>
      </c>
      <c r="AH5" s="18">
        <v>2022</v>
      </c>
      <c r="AI5" s="18">
        <v>2023</v>
      </c>
      <c r="AK5" s="18">
        <v>2018</v>
      </c>
      <c r="AL5" s="18">
        <v>2019</v>
      </c>
      <c r="AM5" s="18">
        <v>2020</v>
      </c>
      <c r="AN5" s="18">
        <v>2021</v>
      </c>
      <c r="AO5" s="18">
        <v>2022</v>
      </c>
      <c r="AP5" s="18">
        <v>2023</v>
      </c>
      <c r="AR5" s="18">
        <v>2018</v>
      </c>
      <c r="AS5" s="18">
        <v>2019</v>
      </c>
      <c r="AT5" s="18">
        <v>2020</v>
      </c>
      <c r="AU5" s="18">
        <v>2021</v>
      </c>
      <c r="AV5" s="18">
        <v>2022</v>
      </c>
      <c r="AW5" s="18">
        <v>2023</v>
      </c>
      <c r="AY5" s="18">
        <v>2018</v>
      </c>
      <c r="AZ5" s="18">
        <v>2019</v>
      </c>
      <c r="BA5" s="18">
        <v>2020</v>
      </c>
      <c r="BB5" s="18">
        <v>2021</v>
      </c>
      <c r="BC5" s="18">
        <v>2022</v>
      </c>
      <c r="BD5" s="18">
        <v>2023</v>
      </c>
      <c r="BF5" s="18">
        <v>2018</v>
      </c>
      <c r="BG5" s="18">
        <v>2019</v>
      </c>
      <c r="BH5" s="18">
        <v>2020</v>
      </c>
      <c r="BI5" s="18">
        <v>2021</v>
      </c>
      <c r="BJ5" s="18">
        <v>2022</v>
      </c>
      <c r="BK5" s="18">
        <v>2023</v>
      </c>
      <c r="BM5" s="18">
        <v>2018</v>
      </c>
      <c r="BN5" s="18">
        <v>2019</v>
      </c>
      <c r="BO5" s="18">
        <v>2020</v>
      </c>
      <c r="BP5" s="18">
        <v>2021</v>
      </c>
      <c r="BQ5" s="18">
        <v>2022</v>
      </c>
      <c r="BR5" s="18">
        <v>2023</v>
      </c>
      <c r="BT5" s="18">
        <v>2018</v>
      </c>
      <c r="BU5" s="18">
        <v>2019</v>
      </c>
      <c r="BV5" s="18">
        <v>2020</v>
      </c>
      <c r="BW5" s="18">
        <v>2021</v>
      </c>
      <c r="BX5" s="18">
        <v>2022</v>
      </c>
      <c r="BY5" s="18">
        <v>2023</v>
      </c>
      <c r="CA5" s="18">
        <v>2018</v>
      </c>
      <c r="CB5" s="18">
        <v>2019</v>
      </c>
      <c r="CC5" s="18">
        <v>2020</v>
      </c>
      <c r="CD5" s="18">
        <v>2021</v>
      </c>
      <c r="CE5" s="18">
        <v>2022</v>
      </c>
      <c r="CF5" s="18">
        <v>2023</v>
      </c>
      <c r="CH5" s="18">
        <v>2018</v>
      </c>
      <c r="CI5" s="18">
        <v>2019</v>
      </c>
      <c r="CJ5" s="18">
        <v>2020</v>
      </c>
      <c r="CK5" s="18">
        <v>2021</v>
      </c>
      <c r="CL5" s="18">
        <v>2022</v>
      </c>
      <c r="CM5" s="18">
        <v>2023</v>
      </c>
      <c r="CP5" s="8" t="s">
        <v>50</v>
      </c>
      <c r="CQ5" s="9" t="s">
        <v>51</v>
      </c>
      <c r="CR5" s="11" t="s">
        <v>52</v>
      </c>
      <c r="CS5" s="13" t="s">
        <v>9</v>
      </c>
      <c r="CU5" s="9" t="s">
        <v>51</v>
      </c>
      <c r="CV5" s="11" t="s">
        <v>52</v>
      </c>
      <c r="CX5" s="9" t="s">
        <v>51</v>
      </c>
      <c r="CY5" s="11" t="s">
        <v>52</v>
      </c>
      <c r="DA5" s="8" t="s">
        <v>50</v>
      </c>
      <c r="DB5" s="9" t="s">
        <v>51</v>
      </c>
      <c r="DC5" s="11" t="s">
        <v>52</v>
      </c>
      <c r="DD5" s="13" t="s">
        <v>9</v>
      </c>
      <c r="DF5" s="8" t="s">
        <v>6</v>
      </c>
      <c r="DG5" s="9" t="s">
        <v>7</v>
      </c>
      <c r="DH5" s="11" t="s">
        <v>8</v>
      </c>
      <c r="DI5" s="13" t="s">
        <v>9</v>
      </c>
      <c r="DK5" s="8" t="s">
        <v>50</v>
      </c>
      <c r="DL5" s="9" t="s">
        <v>51</v>
      </c>
      <c r="DM5" s="11" t="s">
        <v>52</v>
      </c>
      <c r="DN5" s="13" t="s">
        <v>9</v>
      </c>
      <c r="DR5" s="9" t="s">
        <v>51</v>
      </c>
      <c r="DS5" s="11" t="s">
        <v>52</v>
      </c>
      <c r="DT5" s="8" t="s">
        <v>76</v>
      </c>
      <c r="DV5" s="8" t="s">
        <v>15</v>
      </c>
      <c r="DX5" t="s">
        <v>81</v>
      </c>
      <c r="EC5" t="s">
        <v>77</v>
      </c>
      <c r="ED5" t="s">
        <v>78</v>
      </c>
      <c r="EE5" t="s">
        <v>79</v>
      </c>
      <c r="EF5" t="s">
        <v>80</v>
      </c>
    </row>
    <row r="6" spans="4:136" x14ac:dyDescent="0.3">
      <c r="D6" t="str">
        <f>G2</f>
        <v>00_Україна</v>
      </c>
      <c r="F6" s="19" t="s">
        <v>0</v>
      </c>
      <c r="G6" s="20" t="s">
        <v>35</v>
      </c>
      <c r="H6" t="s">
        <v>17</v>
      </c>
      <c r="I6" s="21">
        <v>2788.3</v>
      </c>
      <c r="J6" s="21">
        <v>2855.5</v>
      </c>
      <c r="K6" s="21">
        <v>2859</v>
      </c>
      <c r="L6" s="21">
        <v>2977.8</v>
      </c>
      <c r="M6" s="21">
        <v>1377.9734056987788</v>
      </c>
      <c r="N6" s="21">
        <v>1004.0980810234541</v>
      </c>
      <c r="P6" s="21">
        <v>7988.4700000000012</v>
      </c>
      <c r="Q6" s="21">
        <v>10364.190000000002</v>
      </c>
      <c r="R6" s="21">
        <v>9223.93</v>
      </c>
      <c r="S6" s="21">
        <v>12315.59</v>
      </c>
      <c r="T6" s="21">
        <v>4263.608301772555</v>
      </c>
      <c r="U6" s="21">
        <v>3862.7603864816192</v>
      </c>
      <c r="W6" s="22">
        <v>2.8649965929060719</v>
      </c>
      <c r="X6" s="22">
        <v>3.6295534932586246</v>
      </c>
      <c r="Y6" s="22">
        <v>3.2262784190276323</v>
      </c>
      <c r="Z6" s="22">
        <v>4.135801598495533</v>
      </c>
      <c r="AA6" s="22">
        <v>3.0941150853419068</v>
      </c>
      <c r="AB6" s="22">
        <v>3.8469950889104343</v>
      </c>
      <c r="AD6" s="21">
        <v>101.1</v>
      </c>
      <c r="AE6" s="21">
        <v>126.4</v>
      </c>
      <c r="AF6" s="21">
        <v>148.4</v>
      </c>
      <c r="AG6" s="21">
        <v>154.89999999999998</v>
      </c>
      <c r="AH6" s="21">
        <v>15.3</v>
      </c>
      <c r="AI6" s="21">
        <v>6.5011904761904766</v>
      </c>
      <c r="AK6" s="21">
        <v>608.94000000000005</v>
      </c>
      <c r="AL6" s="21">
        <v>874.83</v>
      </c>
      <c r="AM6" s="21">
        <v>909.73000000000013</v>
      </c>
      <c r="AN6" s="21">
        <v>1129.8400000000001</v>
      </c>
      <c r="AO6" s="21">
        <v>97.710000000000008</v>
      </c>
      <c r="AP6" s="21">
        <v>44.351428571428571</v>
      </c>
      <c r="AR6" s="22">
        <v>6.0231454005934726</v>
      </c>
      <c r="AS6" s="22">
        <v>6.9211234177215193</v>
      </c>
      <c r="AT6" s="22">
        <v>6.1302560646900277</v>
      </c>
      <c r="AU6" s="22">
        <v>7.2939961265332496</v>
      </c>
      <c r="AV6" s="22">
        <v>6.386274509803922</v>
      </c>
      <c r="AW6" s="22">
        <v>6.8220472440944873</v>
      </c>
      <c r="AY6" s="21">
        <v>0</v>
      </c>
      <c r="AZ6" s="21">
        <v>0</v>
      </c>
      <c r="BA6" s="21">
        <v>0</v>
      </c>
      <c r="BB6" s="21">
        <v>0</v>
      </c>
      <c r="BC6" s="21">
        <v>0</v>
      </c>
      <c r="BD6" s="21">
        <v>0</v>
      </c>
      <c r="BF6" s="21">
        <v>0</v>
      </c>
      <c r="BG6" s="21">
        <v>0</v>
      </c>
      <c r="BH6" s="21">
        <v>0</v>
      </c>
      <c r="BI6" s="21">
        <v>0</v>
      </c>
      <c r="BJ6" s="21">
        <v>0</v>
      </c>
      <c r="BK6" s="21">
        <v>0</v>
      </c>
      <c r="BM6" s="22" t="s">
        <v>5</v>
      </c>
      <c r="BN6" s="22" t="s">
        <v>5</v>
      </c>
      <c r="BO6" s="22" t="s">
        <v>5</v>
      </c>
      <c r="BP6" s="22" t="s">
        <v>5</v>
      </c>
      <c r="BQ6" s="22" t="s">
        <v>5</v>
      </c>
      <c r="BR6" s="22" t="s">
        <v>5</v>
      </c>
      <c r="BT6" s="21">
        <v>2687.2</v>
      </c>
      <c r="BU6" s="21">
        <v>2729.1</v>
      </c>
      <c r="BV6" s="21">
        <v>2710.6000000000004</v>
      </c>
      <c r="BW6" s="21">
        <v>2822.9</v>
      </c>
      <c r="BX6" s="21">
        <v>1362.6734056987787</v>
      </c>
      <c r="BY6" s="21">
        <v>997.59689054726357</v>
      </c>
      <c r="CA6" s="21">
        <v>7379.5300000000007</v>
      </c>
      <c r="CB6" s="21">
        <v>9489.36</v>
      </c>
      <c r="CC6" s="21">
        <v>8314.2000000000007</v>
      </c>
      <c r="CD6" s="21">
        <v>11185.75</v>
      </c>
      <c r="CE6" s="21">
        <v>4165.898301772555</v>
      </c>
      <c r="CF6" s="21">
        <v>3818.4089579101901</v>
      </c>
      <c r="CH6" s="22">
        <v>2.7461781780291759</v>
      </c>
      <c r="CI6" s="22">
        <v>3.4771023414312414</v>
      </c>
      <c r="CJ6" s="22">
        <v>3.0672913746034087</v>
      </c>
      <c r="CK6" s="22">
        <v>3.9625030996492967</v>
      </c>
      <c r="CL6" s="22">
        <v>3.0571509536698436</v>
      </c>
      <c r="CM6" s="22">
        <v>3.8276071167538226</v>
      </c>
      <c r="CP6" s="22">
        <f>AVERAGE(W6:Z6)</f>
        <v>3.4641575259219657</v>
      </c>
      <c r="CQ6" s="22">
        <f>AVERAGE(AR6:AU6)</f>
        <v>6.5921302523845675</v>
      </c>
      <c r="CR6" s="22"/>
      <c r="CS6" s="22">
        <f>AVERAGE(CH6:CK6)</f>
        <v>3.3132687484282806</v>
      </c>
      <c r="CU6" s="22">
        <f>CQ6-CS6</f>
        <v>3.2788615039562869</v>
      </c>
      <c r="CV6" s="22"/>
      <c r="CX6" s="23">
        <f>CU6/CS6</f>
        <v>0.98961531735440555</v>
      </c>
      <c r="CY6" s="23"/>
      <c r="DA6" s="21">
        <f t="shared" ref="DA6:DD10" si="13">DA38+DA70+DA102</f>
        <v>2870.15</v>
      </c>
      <c r="DB6" s="21">
        <f t="shared" si="13"/>
        <v>132.70000000000002</v>
      </c>
      <c r="DC6" s="21">
        <f t="shared" si="13"/>
        <v>0</v>
      </c>
      <c r="DD6" s="21">
        <f t="shared" si="13"/>
        <v>2737.45</v>
      </c>
      <c r="DF6" s="21">
        <f t="shared" ref="DF6:DI10" si="14">DF38+DF70+DF102</f>
        <v>-1492.1765943012215</v>
      </c>
      <c r="DG6" s="21">
        <f t="shared" si="14"/>
        <v>-117.4</v>
      </c>
      <c r="DH6" s="21">
        <f t="shared" si="14"/>
        <v>0</v>
      </c>
      <c r="DI6" s="21">
        <f t="shared" si="14"/>
        <v>-1374.7765943012212</v>
      </c>
      <c r="DK6" s="21">
        <f t="shared" ref="DK6:DN10" si="15">DK38+DK70+DK102</f>
        <v>-1866.0519189765459</v>
      </c>
      <c r="DL6" s="21">
        <f t="shared" si="15"/>
        <v>-126.19880952380953</v>
      </c>
      <c r="DM6" s="21">
        <f t="shared" si="15"/>
        <v>0</v>
      </c>
      <c r="DN6" s="21">
        <f t="shared" si="15"/>
        <v>-1739.8531094527361</v>
      </c>
      <c r="DP6" s="19" t="s">
        <v>0</v>
      </c>
      <c r="DQ6" s="20" t="s">
        <v>35</v>
      </c>
      <c r="DR6" s="21">
        <f t="shared" ref="DR6:DT10" si="16">DR38+DR70+DR102</f>
        <v>-422.63380269027118</v>
      </c>
      <c r="DS6" s="21">
        <f t="shared" si="16"/>
        <v>0</v>
      </c>
      <c r="DT6" s="21">
        <f t="shared" si="16"/>
        <v>-422.63380269027118</v>
      </c>
      <c r="DU6" s="1">
        <f>DT38+DT70+DT102</f>
        <v>-422.63380269027118</v>
      </c>
    </row>
    <row r="7" spans="4:136" x14ac:dyDescent="0.3">
      <c r="D7" t="str">
        <f>D6</f>
        <v>00_Україна</v>
      </c>
      <c r="F7" s="19" t="s">
        <v>18</v>
      </c>
      <c r="G7" s="20" t="s">
        <v>36</v>
      </c>
      <c r="H7" t="s">
        <v>17</v>
      </c>
      <c r="I7" s="21">
        <v>1628.1</v>
      </c>
      <c r="J7" s="21">
        <v>1669.3000000000002</v>
      </c>
      <c r="K7" s="21">
        <v>1668.2</v>
      </c>
      <c r="L7" s="21">
        <v>1771.5000000000002</v>
      </c>
      <c r="M7" s="21">
        <v>776.86399510553679</v>
      </c>
      <c r="N7" s="21">
        <v>527.99403487304983</v>
      </c>
      <c r="P7" s="21">
        <v>4684.1200000000008</v>
      </c>
      <c r="Q7" s="21">
        <v>5957.7</v>
      </c>
      <c r="R7" s="21">
        <v>5602.98</v>
      </c>
      <c r="S7" s="21">
        <v>7258.8600000000006</v>
      </c>
      <c r="T7" s="21">
        <v>2416.6741177540584</v>
      </c>
      <c r="U7" s="21">
        <v>2022.4812103551399</v>
      </c>
      <c r="W7" s="22">
        <v>2.8770468644432166</v>
      </c>
      <c r="X7" s="22">
        <v>3.568981010004193</v>
      </c>
      <c r="Y7" s="22">
        <v>3.3586979978419849</v>
      </c>
      <c r="Z7" s="22">
        <v>4.097578323454699</v>
      </c>
      <c r="AA7" s="22">
        <v>3.1108072107599143</v>
      </c>
      <c r="AB7" s="22">
        <v>3.8305001132094656</v>
      </c>
      <c r="AD7" s="21">
        <v>41</v>
      </c>
      <c r="AE7" s="21">
        <v>48.400000000000006</v>
      </c>
      <c r="AF7" s="21">
        <v>63.2</v>
      </c>
      <c r="AG7" s="21">
        <v>56.5</v>
      </c>
      <c r="AH7" s="21">
        <v>4.5999999999999996</v>
      </c>
      <c r="AI7" s="21">
        <v>1.966666666666667</v>
      </c>
      <c r="AK7" s="21">
        <v>207.34</v>
      </c>
      <c r="AL7" s="21">
        <v>261.38</v>
      </c>
      <c r="AM7" s="21">
        <v>295.83000000000004</v>
      </c>
      <c r="AN7" s="21">
        <v>294.82</v>
      </c>
      <c r="AO7" s="21">
        <v>21.75</v>
      </c>
      <c r="AP7" s="21">
        <v>12.530000000000003</v>
      </c>
      <c r="AR7" s="22">
        <v>5.0570731707317078</v>
      </c>
      <c r="AS7" s="22">
        <v>5.4004132231404949</v>
      </c>
      <c r="AT7" s="22">
        <v>4.680854430379747</v>
      </c>
      <c r="AU7" s="22">
        <v>5.2180530973451322</v>
      </c>
      <c r="AV7" s="22">
        <v>4.7282608695652177</v>
      </c>
      <c r="AW7" s="22">
        <v>6.3711864406779668</v>
      </c>
      <c r="AY7" s="21">
        <v>0</v>
      </c>
      <c r="AZ7" s="21">
        <v>0</v>
      </c>
      <c r="BA7" s="21">
        <v>0</v>
      </c>
      <c r="BB7" s="21">
        <v>0</v>
      </c>
      <c r="BC7" s="21">
        <v>0</v>
      </c>
      <c r="BD7" s="21">
        <v>0</v>
      </c>
      <c r="BF7" s="21">
        <v>0</v>
      </c>
      <c r="BG7" s="21">
        <v>0</v>
      </c>
      <c r="BH7" s="21">
        <v>0</v>
      </c>
      <c r="BI7" s="21">
        <v>0</v>
      </c>
      <c r="BJ7" s="21">
        <v>0</v>
      </c>
      <c r="BK7" s="21">
        <v>0</v>
      </c>
      <c r="BM7" s="22" t="s">
        <v>5</v>
      </c>
      <c r="BN7" s="22" t="s">
        <v>5</v>
      </c>
      <c r="BO7" s="22" t="s">
        <v>5</v>
      </c>
      <c r="BP7" s="22" t="s">
        <v>5</v>
      </c>
      <c r="BQ7" s="22" t="s">
        <v>5</v>
      </c>
      <c r="BR7" s="22" t="s">
        <v>5</v>
      </c>
      <c r="BT7" s="21">
        <v>1587.1</v>
      </c>
      <c r="BU7" s="21">
        <v>1620.8999999999999</v>
      </c>
      <c r="BV7" s="21">
        <v>1605</v>
      </c>
      <c r="BW7" s="21">
        <v>1715</v>
      </c>
      <c r="BX7" s="21">
        <v>772.26399510553676</v>
      </c>
      <c r="BY7" s="21">
        <v>526.02736820638313</v>
      </c>
      <c r="CA7" s="21">
        <v>4476.7800000000007</v>
      </c>
      <c r="CB7" s="21">
        <v>5696.3200000000006</v>
      </c>
      <c r="CC7" s="21">
        <v>5307.15</v>
      </c>
      <c r="CD7" s="21">
        <v>6964.0400000000009</v>
      </c>
      <c r="CE7" s="21">
        <v>2394.9241177540584</v>
      </c>
      <c r="CF7" s="21">
        <v>2009.9512103551397</v>
      </c>
      <c r="CH7" s="22">
        <v>2.8207296326633489</v>
      </c>
      <c r="CI7" s="22">
        <v>3.5142945277315079</v>
      </c>
      <c r="CJ7" s="22">
        <v>3.3066355140186912</v>
      </c>
      <c r="CK7" s="22">
        <v>4.0606647230320707</v>
      </c>
      <c r="CL7" s="22">
        <v>3.1011728281165958</v>
      </c>
      <c r="CM7" s="22">
        <v>3.8210012098962682</v>
      </c>
      <c r="CP7" s="22">
        <f t="shared" ref="CP7:CP33" si="17">AVERAGE(W7:Z7)</f>
        <v>3.4755760489360235</v>
      </c>
      <c r="CQ7" s="22">
        <f t="shared" ref="CQ7:CQ33" si="18">AVERAGE(AR7:AU7)</f>
        <v>5.0890984803992705</v>
      </c>
      <c r="CR7" s="22"/>
      <c r="CS7" s="22">
        <f t="shared" ref="CS7:CS33" si="19">AVERAGE(CH7:CK7)</f>
        <v>3.4255810993614046</v>
      </c>
      <c r="CU7" s="22">
        <f t="shared" ref="CU7:CU33" si="20">CQ7-CS7</f>
        <v>1.6635173810378658</v>
      </c>
      <c r="CV7" s="22"/>
      <c r="CX7" s="23">
        <f t="shared" ref="CX7:CX33" si="21">CU7/CS7</f>
        <v>0.48561611381729602</v>
      </c>
      <c r="CY7" s="23"/>
      <c r="DA7" s="21">
        <f t="shared" si="13"/>
        <v>1684.2750000000001</v>
      </c>
      <c r="DB7" s="21">
        <f t="shared" si="13"/>
        <v>52.275000000000006</v>
      </c>
      <c r="DC7" s="21">
        <f t="shared" si="13"/>
        <v>0</v>
      </c>
      <c r="DD7" s="21">
        <f t="shared" si="13"/>
        <v>1632</v>
      </c>
      <c r="DF7" s="21">
        <f t="shared" si="14"/>
        <v>-907.41100489446319</v>
      </c>
      <c r="DG7" s="21">
        <f t="shared" si="14"/>
        <v>-47.675000000000004</v>
      </c>
      <c r="DH7" s="21">
        <f t="shared" si="14"/>
        <v>0</v>
      </c>
      <c r="DI7" s="21">
        <f t="shared" si="14"/>
        <v>-859.73600489446324</v>
      </c>
      <c r="DK7" s="21">
        <f t="shared" si="15"/>
        <v>-1156.2809651269502</v>
      </c>
      <c r="DL7" s="21">
        <f t="shared" si="15"/>
        <v>-50.308333333333337</v>
      </c>
      <c r="DM7" s="21">
        <f t="shared" si="15"/>
        <v>0</v>
      </c>
      <c r="DN7" s="21">
        <f t="shared" si="15"/>
        <v>-1105.9726317936168</v>
      </c>
      <c r="DP7" s="19" t="s">
        <v>18</v>
      </c>
      <c r="DQ7" s="20" t="s">
        <v>36</v>
      </c>
      <c r="DR7" s="21">
        <f t="shared" si="16"/>
        <v>-90.494035700538902</v>
      </c>
      <c r="DS7" s="21">
        <f t="shared" si="16"/>
        <v>0</v>
      </c>
      <c r="DT7" s="21">
        <f t="shared" si="16"/>
        <v>-90.494035700538902</v>
      </c>
      <c r="DV7">
        <v>235.66300366300368</v>
      </c>
      <c r="DX7" s="1">
        <f>DV7*DT7*0.001</f>
        <v>-21.326096266776084</v>
      </c>
      <c r="EB7" s="20" t="s">
        <v>36</v>
      </c>
      <c r="EC7" s="1">
        <f>-DX39</f>
        <v>3.078005432460992</v>
      </c>
      <c r="ED7" s="1">
        <f>-DX71</f>
        <v>9.3390616288806141E-2</v>
      </c>
      <c r="EE7" s="1">
        <f>-DX103</f>
        <v>18.154700218026285</v>
      </c>
      <c r="EF7" s="1">
        <f>EE7+ED7+EC7</f>
        <v>21.326096266776084</v>
      </c>
    </row>
    <row r="8" spans="4:136" x14ac:dyDescent="0.3">
      <c r="D8" t="str">
        <f t="shared" ref="D8:D33" si="22">D7</f>
        <v>00_Україна</v>
      </c>
      <c r="F8" s="19" t="s">
        <v>19</v>
      </c>
      <c r="G8" s="20" t="s">
        <v>38</v>
      </c>
      <c r="H8" t="s">
        <v>17</v>
      </c>
      <c r="I8" s="21">
        <v>387.49999999999994</v>
      </c>
      <c r="J8" s="21">
        <v>394.90000000000003</v>
      </c>
      <c r="K8" s="21">
        <v>389.09999999999997</v>
      </c>
      <c r="L8" s="21">
        <v>399.4</v>
      </c>
      <c r="M8" s="21">
        <v>262.95984654731461</v>
      </c>
      <c r="N8" s="21">
        <v>249.71074168797955</v>
      </c>
      <c r="P8" s="21">
        <v>1750.38</v>
      </c>
      <c r="Q8" s="21">
        <v>2092.79</v>
      </c>
      <c r="R8" s="21">
        <v>1325.8200000000002</v>
      </c>
      <c r="S8" s="21">
        <v>2386.2200000000003</v>
      </c>
      <c r="T8" s="21">
        <v>969.02518835243097</v>
      </c>
      <c r="U8" s="21">
        <v>1239.8026471086994</v>
      </c>
      <c r="W8" s="22">
        <v>4.5171096774193558</v>
      </c>
      <c r="X8" s="22">
        <v>5.2995441884021268</v>
      </c>
      <c r="Y8" s="22">
        <v>3.4074016962220517</v>
      </c>
      <c r="Z8" s="22">
        <v>5.9745117676514781</v>
      </c>
      <c r="AA8" s="22">
        <v>3.6850690364928904</v>
      </c>
      <c r="AB8" s="22">
        <v>4.9649552066841682</v>
      </c>
      <c r="AD8" s="21">
        <v>34.299999999999997</v>
      </c>
      <c r="AE8" s="21">
        <v>41.1</v>
      </c>
      <c r="AF8" s="21">
        <v>41.7</v>
      </c>
      <c r="AG8" s="21">
        <v>57.7</v>
      </c>
      <c r="AH8" s="21">
        <v>9</v>
      </c>
      <c r="AI8" s="21">
        <v>3.8857142857142857</v>
      </c>
      <c r="AK8" s="21">
        <v>291.60000000000002</v>
      </c>
      <c r="AL8" s="21">
        <v>430.86</v>
      </c>
      <c r="AM8" s="21">
        <v>405.48</v>
      </c>
      <c r="AN8" s="21">
        <v>636.02</v>
      </c>
      <c r="AO8" s="21">
        <v>69.86</v>
      </c>
      <c r="AP8" s="21">
        <v>29.272857142857141</v>
      </c>
      <c r="AR8" s="22">
        <v>8.5014577259475228</v>
      </c>
      <c r="AS8" s="22">
        <v>10.483211678832117</v>
      </c>
      <c r="AT8" s="22">
        <v>9.7237410071942438</v>
      </c>
      <c r="AU8" s="22">
        <v>11.022876949740034</v>
      </c>
      <c r="AV8" s="22">
        <v>7.7622222222222224</v>
      </c>
      <c r="AW8" s="22">
        <v>7.5334558823529409</v>
      </c>
      <c r="AY8" s="21">
        <v>0</v>
      </c>
      <c r="AZ8" s="21">
        <v>0</v>
      </c>
      <c r="BA8" s="21">
        <v>0</v>
      </c>
      <c r="BB8" s="21">
        <v>0</v>
      </c>
      <c r="BC8" s="21">
        <v>0</v>
      </c>
      <c r="BD8" s="21">
        <v>0</v>
      </c>
      <c r="BF8" s="21">
        <v>0</v>
      </c>
      <c r="BG8" s="21">
        <v>0</v>
      </c>
      <c r="BH8" s="21">
        <v>0</v>
      </c>
      <c r="BI8" s="21">
        <v>0</v>
      </c>
      <c r="BJ8" s="21">
        <v>0</v>
      </c>
      <c r="BK8" s="21">
        <v>0</v>
      </c>
      <c r="BM8" s="22" t="s">
        <v>5</v>
      </c>
      <c r="BN8" s="22" t="s">
        <v>5</v>
      </c>
      <c r="BO8" s="22" t="s">
        <v>5</v>
      </c>
      <c r="BP8" s="22" t="s">
        <v>5</v>
      </c>
      <c r="BQ8" s="22" t="s">
        <v>5</v>
      </c>
      <c r="BR8" s="22" t="s">
        <v>5</v>
      </c>
      <c r="BT8" s="21">
        <v>353.2</v>
      </c>
      <c r="BU8" s="21">
        <v>353.8</v>
      </c>
      <c r="BV8" s="21">
        <v>347.40000000000003</v>
      </c>
      <c r="BW8" s="21">
        <v>341.7</v>
      </c>
      <c r="BX8" s="21">
        <v>253.95984654731458</v>
      </c>
      <c r="BY8" s="21">
        <v>245.82502740226528</v>
      </c>
      <c r="CA8" s="21">
        <v>1458.7799999999997</v>
      </c>
      <c r="CB8" s="21">
        <v>1661.93</v>
      </c>
      <c r="CC8" s="21">
        <v>920.34000000000015</v>
      </c>
      <c r="CD8" s="21">
        <v>1750.2</v>
      </c>
      <c r="CE8" s="21">
        <v>899.16518835243096</v>
      </c>
      <c r="CF8" s="21">
        <v>1210.5297899658424</v>
      </c>
      <c r="CH8" s="22">
        <v>4.1301812004530003</v>
      </c>
      <c r="CI8" s="22">
        <v>4.6973713962690784</v>
      </c>
      <c r="CJ8" s="22">
        <v>2.6492227979274614</v>
      </c>
      <c r="CK8" s="22">
        <v>5.1220368744512736</v>
      </c>
      <c r="CL8" s="22">
        <v>3.5405801372813079</v>
      </c>
      <c r="CM8" s="22">
        <v>4.9243553545300545</v>
      </c>
      <c r="CP8" s="22">
        <f t="shared" si="17"/>
        <v>4.7996418324237533</v>
      </c>
      <c r="CQ8" s="22">
        <f t="shared" si="18"/>
        <v>9.9328218404284776</v>
      </c>
      <c r="CR8" s="22"/>
      <c r="CS8" s="22">
        <f t="shared" si="19"/>
        <v>4.1497030672752029</v>
      </c>
      <c r="CU8" s="22">
        <f t="shared" si="20"/>
        <v>5.7831187731532747</v>
      </c>
      <c r="CV8" s="22"/>
      <c r="CX8" s="23">
        <f t="shared" si="21"/>
        <v>1.3936223096922964</v>
      </c>
      <c r="CY8" s="23"/>
      <c r="DA8" s="21">
        <f t="shared" si="13"/>
        <v>392.72499999999997</v>
      </c>
      <c r="DB8" s="21">
        <f t="shared" si="13"/>
        <v>43.699999999999996</v>
      </c>
      <c r="DC8" s="21">
        <f t="shared" si="13"/>
        <v>0</v>
      </c>
      <c r="DD8" s="21">
        <f t="shared" si="13"/>
        <v>349.02499999999998</v>
      </c>
      <c r="DF8" s="21">
        <f t="shared" si="14"/>
        <v>-129.76515345268544</v>
      </c>
      <c r="DG8" s="21">
        <f t="shared" si="14"/>
        <v>-34.699999999999996</v>
      </c>
      <c r="DH8" s="21">
        <f t="shared" si="14"/>
        <v>0</v>
      </c>
      <c r="DI8" s="21">
        <f t="shared" si="14"/>
        <v>-95.065153452685422</v>
      </c>
      <c r="DK8" s="21">
        <f t="shared" si="15"/>
        <v>-143.01425831202047</v>
      </c>
      <c r="DL8" s="21">
        <f t="shared" si="15"/>
        <v>-39.81428571428571</v>
      </c>
      <c r="DM8" s="21">
        <f t="shared" si="15"/>
        <v>0</v>
      </c>
      <c r="DN8" s="21">
        <f t="shared" si="15"/>
        <v>-103.19997259773476</v>
      </c>
      <c r="DP8" s="19" t="s">
        <v>19</v>
      </c>
      <c r="DQ8" s="20" t="s">
        <v>38</v>
      </c>
      <c r="DR8" s="21">
        <f t="shared" si="16"/>
        <v>-195.1759174891431</v>
      </c>
      <c r="DS8" s="21">
        <f t="shared" si="16"/>
        <v>0</v>
      </c>
      <c r="DT8" s="21">
        <f t="shared" si="16"/>
        <v>-195.1759174891431</v>
      </c>
      <c r="DV8">
        <v>228.77289377289378</v>
      </c>
      <c r="DX8" s="1">
        <f>DV8*DT8*0.001</f>
        <v>-44.650959438770812</v>
      </c>
      <c r="EB8" s="20" t="s">
        <v>38</v>
      </c>
      <c r="EC8" s="1">
        <f t="shared" ref="EC8:EC33" si="23">-DX40</f>
        <v>16.044794796879579</v>
      </c>
      <c r="ED8" s="1">
        <f t="shared" ref="ED8:ED33" si="24">-DX72</f>
        <v>2.1405122787758684</v>
      </c>
      <c r="EE8" s="1">
        <f t="shared" ref="EE8:EE33" si="25">-DX104</f>
        <v>26.465652363115371</v>
      </c>
      <c r="EF8" s="1">
        <f t="shared" ref="EF8:EF33" si="26">EE8+ED8+EC8</f>
        <v>44.650959438770819</v>
      </c>
    </row>
    <row r="9" spans="4:136" x14ac:dyDescent="0.3">
      <c r="D9" t="str">
        <f t="shared" si="22"/>
        <v>00_Україна</v>
      </c>
      <c r="F9" s="19" t="s">
        <v>20</v>
      </c>
      <c r="G9" s="20" t="s">
        <v>37</v>
      </c>
      <c r="H9" t="s">
        <v>17</v>
      </c>
      <c r="I9" s="21">
        <v>603.90000000000009</v>
      </c>
      <c r="J9" s="21">
        <v>635.80000000000007</v>
      </c>
      <c r="K9" s="21">
        <v>633.6</v>
      </c>
      <c r="L9" s="21">
        <v>653.79999999999995</v>
      </c>
      <c r="M9" s="21">
        <v>298.45526530612244</v>
      </c>
      <c r="N9" s="21">
        <v>188.13338775510204</v>
      </c>
      <c r="P9" s="21">
        <v>1289.0500000000002</v>
      </c>
      <c r="Q9" s="21">
        <v>1950.1100000000001</v>
      </c>
      <c r="R9" s="21">
        <v>1978.8000000000002</v>
      </c>
      <c r="S9" s="21">
        <v>2308.4899999999998</v>
      </c>
      <c r="T9" s="21">
        <v>815.17811768237777</v>
      </c>
      <c r="U9" s="21">
        <v>514.97559291504058</v>
      </c>
      <c r="W9" s="22">
        <v>2.134542142738864</v>
      </c>
      <c r="X9" s="22">
        <v>3.0671752123309215</v>
      </c>
      <c r="Y9" s="22">
        <v>3.123106060606061</v>
      </c>
      <c r="Z9" s="22">
        <v>3.5308810033649434</v>
      </c>
      <c r="AA9" s="22">
        <v>2.7313242969470086</v>
      </c>
      <c r="AB9" s="22">
        <v>2.737289744579507</v>
      </c>
      <c r="AD9" s="21">
        <v>11.5</v>
      </c>
      <c r="AE9" s="21">
        <v>27</v>
      </c>
      <c r="AF9" s="21">
        <v>31.7</v>
      </c>
      <c r="AG9" s="21">
        <v>31.974999999999998</v>
      </c>
      <c r="AH9" s="21">
        <v>1.3000000000000003</v>
      </c>
      <c r="AI9" s="21">
        <v>0.24999999999999992</v>
      </c>
      <c r="AK9" s="21">
        <v>54.3</v>
      </c>
      <c r="AL9" s="21">
        <v>142.83000000000001</v>
      </c>
      <c r="AM9" s="21">
        <v>159.25000000000003</v>
      </c>
      <c r="AN9" s="21">
        <v>161.32000000000002</v>
      </c>
      <c r="AO9" s="21">
        <v>6.2450000000000001</v>
      </c>
      <c r="AP9" s="21">
        <v>1.0900000000000003</v>
      </c>
      <c r="AR9" s="22">
        <v>4.7217391304347824</v>
      </c>
      <c r="AS9" s="22">
        <v>5.29</v>
      </c>
      <c r="AT9" s="22">
        <v>5.023659305993692</v>
      </c>
      <c r="AU9" s="22">
        <v>5.0451915559030507</v>
      </c>
      <c r="AV9" s="22">
        <v>4.8038461538461528</v>
      </c>
      <c r="AW9" s="22">
        <v>4.360000000000003</v>
      </c>
      <c r="AY9" s="21">
        <v>0</v>
      </c>
      <c r="AZ9" s="21">
        <v>0</v>
      </c>
      <c r="BA9" s="21">
        <v>0</v>
      </c>
      <c r="BB9" s="21">
        <v>0</v>
      </c>
      <c r="BC9" s="21">
        <v>0</v>
      </c>
      <c r="BD9" s="21">
        <v>0</v>
      </c>
      <c r="BF9" s="21">
        <v>0</v>
      </c>
      <c r="BG9" s="21">
        <v>0</v>
      </c>
      <c r="BH9" s="21">
        <v>0</v>
      </c>
      <c r="BI9" s="21">
        <v>0</v>
      </c>
      <c r="BJ9" s="21">
        <v>0</v>
      </c>
      <c r="BK9" s="21">
        <v>0</v>
      </c>
      <c r="BM9" s="22" t="s">
        <v>5</v>
      </c>
      <c r="BN9" s="22" t="s">
        <v>5</v>
      </c>
      <c r="BO9" s="22" t="s">
        <v>5</v>
      </c>
      <c r="BP9" s="22" t="s">
        <v>5</v>
      </c>
      <c r="BQ9" s="22" t="s">
        <v>5</v>
      </c>
      <c r="BR9" s="22" t="s">
        <v>5</v>
      </c>
      <c r="BT9" s="21">
        <v>592.4</v>
      </c>
      <c r="BU9" s="21">
        <v>608.79999999999995</v>
      </c>
      <c r="BV9" s="21">
        <v>601.90000000000009</v>
      </c>
      <c r="BW9" s="21">
        <v>621.82499999999993</v>
      </c>
      <c r="BX9" s="21">
        <v>297.15526530612249</v>
      </c>
      <c r="BY9" s="21">
        <v>187.88338775510204</v>
      </c>
      <c r="CA9" s="21">
        <v>1234.75</v>
      </c>
      <c r="CB9" s="21">
        <v>1807.28</v>
      </c>
      <c r="CC9" s="21">
        <v>1819.5500000000002</v>
      </c>
      <c r="CD9" s="21">
        <v>2147.17</v>
      </c>
      <c r="CE9" s="21">
        <v>808.93311768237788</v>
      </c>
      <c r="CF9" s="21">
        <v>513.88559291504055</v>
      </c>
      <c r="CH9" s="22">
        <v>2.0843180283592169</v>
      </c>
      <c r="CI9" s="22">
        <v>2.9685939553219449</v>
      </c>
      <c r="CJ9" s="22">
        <v>3.0230104668549593</v>
      </c>
      <c r="CK9" s="22">
        <v>3.4530133076026219</v>
      </c>
      <c r="CL9" s="22">
        <v>2.7222573924410649</v>
      </c>
      <c r="CM9" s="22">
        <v>2.735130545894076</v>
      </c>
      <c r="CP9" s="22">
        <f t="shared" si="17"/>
        <v>2.9639261047601972</v>
      </c>
      <c r="CQ9" s="22">
        <f t="shared" si="18"/>
        <v>5.0201474980828813</v>
      </c>
      <c r="CR9" s="22"/>
      <c r="CS9" s="22">
        <f t="shared" si="19"/>
        <v>2.8822339395346859</v>
      </c>
      <c r="CU9" s="22">
        <f t="shared" si="20"/>
        <v>2.1379135585481954</v>
      </c>
      <c r="CV9" s="22"/>
      <c r="CX9" s="23">
        <f t="shared" si="21"/>
        <v>0.74175573648728343</v>
      </c>
      <c r="CY9" s="23"/>
      <c r="DA9" s="21">
        <f t="shared" si="13"/>
        <v>631.77499999999998</v>
      </c>
      <c r="DB9" s="21">
        <f t="shared" si="13"/>
        <v>25.543750000000003</v>
      </c>
      <c r="DC9" s="21">
        <f t="shared" si="13"/>
        <v>0</v>
      </c>
      <c r="DD9" s="21">
        <f t="shared" si="13"/>
        <v>606.23125000000005</v>
      </c>
      <c r="DF9" s="21">
        <f t="shared" si="14"/>
        <v>-333.31973469387754</v>
      </c>
      <c r="DG9" s="21">
        <f t="shared" si="14"/>
        <v>-24.243750000000006</v>
      </c>
      <c r="DH9" s="21">
        <f t="shared" si="14"/>
        <v>0</v>
      </c>
      <c r="DI9" s="21">
        <f t="shared" si="14"/>
        <v>-309.07598469387756</v>
      </c>
      <c r="DK9" s="21">
        <f t="shared" si="15"/>
        <v>-443.64161224489794</v>
      </c>
      <c r="DL9" s="21">
        <f t="shared" si="15"/>
        <v>-25.293750000000003</v>
      </c>
      <c r="DM9" s="21">
        <f t="shared" si="15"/>
        <v>0</v>
      </c>
      <c r="DN9" s="21">
        <f t="shared" si="15"/>
        <v>-418.34786224489801</v>
      </c>
      <c r="DP9" s="19" t="s">
        <v>20</v>
      </c>
      <c r="DQ9" s="20" t="s">
        <v>37</v>
      </c>
      <c r="DR9" s="21">
        <f t="shared" si="16"/>
        <v>-52.029024460459688</v>
      </c>
      <c r="DS9" s="21">
        <f t="shared" si="16"/>
        <v>0</v>
      </c>
      <c r="DT9" s="21">
        <f t="shared" si="16"/>
        <v>-52.029024460459688</v>
      </c>
      <c r="DV9">
        <v>214.74725274725276</v>
      </c>
      <c r="DX9" s="1">
        <f>DV9*DT9*0.001</f>
        <v>-11.173090066003333</v>
      </c>
      <c r="EB9" s="20" t="s">
        <v>37</v>
      </c>
      <c r="EC9" s="1">
        <f t="shared" si="23"/>
        <v>1.3282843861230085</v>
      </c>
      <c r="ED9" s="1">
        <f t="shared" si="24"/>
        <v>0.13923583925554844</v>
      </c>
      <c r="EE9" s="1">
        <f t="shared" si="25"/>
        <v>9.7055698406247757</v>
      </c>
      <c r="EF9" s="1">
        <f t="shared" si="26"/>
        <v>11.173090066003333</v>
      </c>
    </row>
    <row r="10" spans="4:136" x14ac:dyDescent="0.3">
      <c r="D10" t="str">
        <f t="shared" si="22"/>
        <v>00_Україна</v>
      </c>
      <c r="F10" s="19"/>
      <c r="G10" s="20" t="s">
        <v>64</v>
      </c>
      <c r="H10" t="s">
        <v>17</v>
      </c>
      <c r="I10" s="24">
        <v>168.80000000000018</v>
      </c>
      <c r="J10" s="24">
        <v>155.5</v>
      </c>
      <c r="K10" s="24">
        <v>168.1</v>
      </c>
      <c r="L10" s="24">
        <v>153.09999999999991</v>
      </c>
      <c r="M10" s="24">
        <v>39.694298739804935</v>
      </c>
      <c r="N10" s="24">
        <v>38.259916707322724</v>
      </c>
      <c r="O10" s="25"/>
      <c r="P10" s="24">
        <v>264.91999999999962</v>
      </c>
      <c r="Q10" s="24">
        <v>363.59000000000026</v>
      </c>
      <c r="R10" s="24">
        <v>316.3300000000005</v>
      </c>
      <c r="S10" s="24">
        <v>362.01999999999987</v>
      </c>
      <c r="T10" s="24">
        <v>62.730877983688003</v>
      </c>
      <c r="U10" s="24">
        <v>85.500936102739175</v>
      </c>
      <c r="V10" s="25"/>
      <c r="W10" s="26">
        <v>1.5694312796208492</v>
      </c>
      <c r="X10" s="26">
        <v>2.3381993569131851</v>
      </c>
      <c r="Y10" s="26">
        <v>1.8817965496728168</v>
      </c>
      <c r="Z10" s="26">
        <v>2.3645983017635537</v>
      </c>
      <c r="AA10" s="26">
        <v>1.5803498229024584</v>
      </c>
      <c r="AB10" s="26">
        <v>2.2347392117133071</v>
      </c>
      <c r="AC10" s="25"/>
      <c r="AD10" s="24">
        <v>14.299999999999999</v>
      </c>
      <c r="AE10" s="24">
        <v>9.899999999999995</v>
      </c>
      <c r="AF10" s="24">
        <v>11.79999999999999</v>
      </c>
      <c r="AG10" s="24">
        <v>8.7250000000000068</v>
      </c>
      <c r="AH10" s="24">
        <v>0.49999999999999967</v>
      </c>
      <c r="AI10" s="24">
        <v>0.47500000000000014</v>
      </c>
      <c r="AJ10" s="25"/>
      <c r="AK10" s="24">
        <v>55.700000000000038</v>
      </c>
      <c r="AL10" s="24">
        <v>39.760000000000048</v>
      </c>
      <c r="AM10" s="24">
        <v>49.170000000000051</v>
      </c>
      <c r="AN10" s="24">
        <v>37.680000000000035</v>
      </c>
      <c r="AO10" s="24">
        <v>0.53999999999999204</v>
      </c>
      <c r="AP10" s="24">
        <v>1.485000000000001</v>
      </c>
      <c r="AQ10" s="25"/>
      <c r="AR10" s="26">
        <v>3.8951048951048981</v>
      </c>
      <c r="AS10" s="26">
        <v>4.0161616161616234</v>
      </c>
      <c r="AT10" s="26">
        <v>4.1669491525423812</v>
      </c>
      <c r="AU10" s="26">
        <v>4.3186246418338117</v>
      </c>
      <c r="AV10" s="26">
        <v>1.0799999999999847</v>
      </c>
      <c r="AW10" s="26">
        <v>3.1263157894736855</v>
      </c>
      <c r="AX10" s="25"/>
      <c r="AY10" s="24">
        <v>0</v>
      </c>
      <c r="AZ10" s="24">
        <v>0</v>
      </c>
      <c r="BA10" s="24">
        <v>0</v>
      </c>
      <c r="BB10" s="24">
        <v>0</v>
      </c>
      <c r="BC10" s="24">
        <v>0</v>
      </c>
      <c r="BD10" s="24">
        <v>0</v>
      </c>
      <c r="BE10" s="25"/>
      <c r="BF10" s="24">
        <v>0</v>
      </c>
      <c r="BG10" s="24">
        <v>0</v>
      </c>
      <c r="BH10" s="24">
        <v>0</v>
      </c>
      <c r="BI10" s="24">
        <v>0</v>
      </c>
      <c r="BJ10" s="24">
        <v>0</v>
      </c>
      <c r="BK10" s="24">
        <v>0</v>
      </c>
      <c r="BL10" s="25"/>
      <c r="BM10" s="26" t="s">
        <v>5</v>
      </c>
      <c r="BN10" s="26" t="s">
        <v>5</v>
      </c>
      <c r="BO10" s="26" t="s">
        <v>5</v>
      </c>
      <c r="BP10" s="26" t="s">
        <v>5</v>
      </c>
      <c r="BQ10" s="26" t="s">
        <v>5</v>
      </c>
      <c r="BR10" s="26" t="s">
        <v>5</v>
      </c>
      <c r="BS10" s="25"/>
      <c r="BT10" s="24">
        <v>154.5000000000002</v>
      </c>
      <c r="BU10" s="24">
        <v>145.60000000000002</v>
      </c>
      <c r="BV10" s="24">
        <v>156.30000000000001</v>
      </c>
      <c r="BW10" s="24">
        <v>144.37499999999989</v>
      </c>
      <c r="BX10" s="24">
        <v>39.194298739804935</v>
      </c>
      <c r="BY10" s="24">
        <v>37.784916707322722</v>
      </c>
      <c r="BZ10" s="25"/>
      <c r="CA10" s="24">
        <v>209.21999999999957</v>
      </c>
      <c r="CB10" s="24">
        <v>323.83000000000021</v>
      </c>
      <c r="CC10" s="24">
        <v>267.16000000000042</v>
      </c>
      <c r="CD10" s="24">
        <v>324.33999999999986</v>
      </c>
      <c r="CE10" s="24">
        <v>62.190877983688011</v>
      </c>
      <c r="CF10" s="24">
        <v>84.01593610273919</v>
      </c>
      <c r="CG10" s="25"/>
      <c r="CH10" s="26">
        <v>1.3541747572815488</v>
      </c>
      <c r="CI10" s="26">
        <v>2.2241071428571439</v>
      </c>
      <c r="CJ10" s="26">
        <v>1.7092770313499706</v>
      </c>
      <c r="CK10" s="26">
        <v>2.2465108225108232</v>
      </c>
      <c r="CL10" s="26">
        <v>1.5867327642866644</v>
      </c>
      <c r="CM10" s="26">
        <v>2.2235310654120588</v>
      </c>
      <c r="CP10" s="22">
        <f t="shared" si="17"/>
        <v>2.0385063719926011</v>
      </c>
      <c r="CQ10" s="22">
        <f t="shared" si="18"/>
        <v>4.0992100764106789</v>
      </c>
      <c r="CR10" s="22"/>
      <c r="CS10" s="22">
        <f t="shared" si="19"/>
        <v>1.8835174384998719</v>
      </c>
      <c r="CU10" s="22">
        <f t="shared" si="20"/>
        <v>2.2156926379108071</v>
      </c>
      <c r="CV10" s="22"/>
      <c r="CX10" s="23">
        <f t="shared" si="21"/>
        <v>1.1763589721130994</v>
      </c>
      <c r="CY10" s="23"/>
      <c r="DA10" s="24">
        <f t="shared" si="13"/>
        <v>161.37500000000003</v>
      </c>
      <c r="DB10" s="24">
        <f t="shared" si="13"/>
        <v>11.181249999999999</v>
      </c>
      <c r="DC10" s="24">
        <f t="shared" si="13"/>
        <v>0</v>
      </c>
      <c r="DD10" s="24">
        <f t="shared" si="13"/>
        <v>150.19375000000002</v>
      </c>
      <c r="DF10" s="24">
        <f t="shared" si="14"/>
        <v>-121.68070126019508</v>
      </c>
      <c r="DG10" s="24">
        <f t="shared" si="14"/>
        <v>-10.681249999999999</v>
      </c>
      <c r="DH10" s="24">
        <f t="shared" si="14"/>
        <v>0</v>
      </c>
      <c r="DI10" s="24">
        <f t="shared" si="14"/>
        <v>-110.99945126019507</v>
      </c>
      <c r="DK10" s="24">
        <f t="shared" si="15"/>
        <v>-123.11508329267733</v>
      </c>
      <c r="DL10" s="24">
        <f t="shared" si="15"/>
        <v>-10.706249999999997</v>
      </c>
      <c r="DM10" s="24">
        <f t="shared" si="15"/>
        <v>0</v>
      </c>
      <c r="DN10" s="24">
        <f t="shared" si="15"/>
        <v>-112.40883329267731</v>
      </c>
      <c r="DP10" s="19"/>
      <c r="DQ10" s="20" t="s">
        <v>64</v>
      </c>
      <c r="DR10" s="24">
        <f t="shared" si="16"/>
        <v>-24.158349713907519</v>
      </c>
      <c r="DS10" s="24">
        <f t="shared" si="16"/>
        <v>0</v>
      </c>
      <c r="DT10" s="24">
        <f t="shared" si="16"/>
        <v>-24.158349713907519</v>
      </c>
      <c r="DV10">
        <v>230.62637362637363</v>
      </c>
      <c r="DX10" s="1">
        <f>DV10*DT10*0.001</f>
        <v>-5.5715525873162326</v>
      </c>
      <c r="EB10" s="20" t="s">
        <v>64</v>
      </c>
      <c r="EC10" s="1">
        <f t="shared" si="23"/>
        <v>0.13915152362578562</v>
      </c>
      <c r="ED10" s="1">
        <f t="shared" si="24"/>
        <v>-7.8791259755519871E-3</v>
      </c>
      <c r="EE10" s="1">
        <f t="shared" si="25"/>
        <v>5.4402801896659989</v>
      </c>
      <c r="EF10" s="1">
        <f t="shared" si="26"/>
        <v>5.5715525873162326</v>
      </c>
    </row>
    <row r="11" spans="4:136" x14ac:dyDescent="0.3">
      <c r="D11" t="str">
        <f t="shared" si="22"/>
        <v>00_Україна</v>
      </c>
      <c r="H11" t="s">
        <v>17</v>
      </c>
      <c r="I11" s="2"/>
      <c r="J11" s="2"/>
      <c r="K11" s="2"/>
      <c r="L11" s="2"/>
      <c r="M11" s="2"/>
      <c r="N11" s="2"/>
      <c r="P11" s="2"/>
      <c r="Q11" s="2"/>
      <c r="R11" s="2"/>
      <c r="S11" s="2"/>
      <c r="T11" s="2"/>
      <c r="U11" s="2"/>
      <c r="AD11" s="2"/>
      <c r="AE11" s="2"/>
      <c r="AF11" s="2"/>
      <c r="AG11" s="2"/>
      <c r="AH11" s="2"/>
      <c r="AI11" s="2"/>
      <c r="AK11" s="2"/>
      <c r="AL11" s="2"/>
      <c r="AM11" s="2"/>
      <c r="AN11" s="2"/>
      <c r="AO11" s="2"/>
      <c r="AP11" s="2"/>
      <c r="AY11" s="2"/>
      <c r="AZ11" s="2"/>
      <c r="BA11" s="2"/>
      <c r="BB11" s="2"/>
      <c r="BC11" s="2"/>
      <c r="BD11" s="2"/>
      <c r="BF11" s="2"/>
      <c r="BG11" s="2"/>
      <c r="BH11" s="2"/>
      <c r="BI11" s="2"/>
      <c r="BJ11" s="2"/>
      <c r="BK11" s="2"/>
      <c r="BT11" s="2"/>
      <c r="BU11" s="2"/>
      <c r="BV11" s="2"/>
      <c r="BW11" s="2"/>
      <c r="BX11" s="2"/>
      <c r="BY11" s="2"/>
      <c r="CA11" s="2"/>
      <c r="CB11" s="2"/>
      <c r="CC11" s="2"/>
      <c r="CD11" s="2"/>
      <c r="CE11" s="2"/>
      <c r="CF11" s="2"/>
    </row>
    <row r="12" spans="4:136" x14ac:dyDescent="0.3">
      <c r="D12" t="str">
        <f t="shared" si="22"/>
        <v>00_Україна</v>
      </c>
      <c r="F12" s="27" t="s">
        <v>21</v>
      </c>
      <c r="G12" s="28" t="s">
        <v>39</v>
      </c>
      <c r="H12" t="s">
        <v>17</v>
      </c>
      <c r="I12" s="21">
        <v>118.9</v>
      </c>
      <c r="J12" s="21">
        <v>94.300000000000011</v>
      </c>
      <c r="K12" s="21">
        <v>101.5</v>
      </c>
      <c r="L12" s="21">
        <v>102.5</v>
      </c>
      <c r="M12" s="21">
        <v>21.464327485380117</v>
      </c>
      <c r="N12" s="21">
        <v>18.94035087719298</v>
      </c>
      <c r="P12" s="21">
        <v>140.47</v>
      </c>
      <c r="Q12" s="21">
        <v>212.6</v>
      </c>
      <c r="R12" s="21">
        <v>182.26000000000002</v>
      </c>
      <c r="S12" s="21">
        <v>212.13000000000002</v>
      </c>
      <c r="T12" s="21">
        <v>30.772913669064749</v>
      </c>
      <c r="U12" s="21">
        <v>47.003669064748209</v>
      </c>
      <c r="W12" s="22">
        <v>1.181412952060555</v>
      </c>
      <c r="X12" s="22">
        <v>2.2545068928950154</v>
      </c>
      <c r="Y12" s="22">
        <v>1.7956650246305421</v>
      </c>
      <c r="Z12" s="22">
        <v>2.0695609756097562</v>
      </c>
      <c r="AA12" s="22">
        <v>1.4336770481173911</v>
      </c>
      <c r="AB12" s="22">
        <v>2.4816683370606225</v>
      </c>
      <c r="AD12" s="21">
        <v>4.0999999999999996</v>
      </c>
      <c r="AE12" s="21">
        <v>1.9166666666666667</v>
      </c>
      <c r="AF12" s="21">
        <v>2.35</v>
      </c>
      <c r="AG12" s="21">
        <v>1.38</v>
      </c>
      <c r="AH12" s="21">
        <v>0.15</v>
      </c>
      <c r="AI12" s="21">
        <v>0.2</v>
      </c>
      <c r="AK12" s="21">
        <v>7.3350000000000009</v>
      </c>
      <c r="AL12" s="21">
        <v>4.4716666666666667</v>
      </c>
      <c r="AM12" s="21">
        <v>5.9124999999999996</v>
      </c>
      <c r="AN12" s="21">
        <v>3.516</v>
      </c>
      <c r="AO12" s="21">
        <v>0.64500000000000002</v>
      </c>
      <c r="AP12" s="21">
        <v>0.42500000000000004</v>
      </c>
      <c r="AR12" s="22">
        <v>1.7890243902439027</v>
      </c>
      <c r="AS12" s="22">
        <v>2.3330434782608696</v>
      </c>
      <c r="AT12" s="22">
        <v>2.5159574468085104</v>
      </c>
      <c r="AU12" s="22">
        <v>2.5478260869565221</v>
      </c>
      <c r="AV12" s="22">
        <v>4.3000000000000007</v>
      </c>
      <c r="AW12" s="22">
        <v>2.125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F12" s="21">
        <v>0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M12" s="22" t="s">
        <v>5</v>
      </c>
      <c r="BN12" s="22" t="s">
        <v>5</v>
      </c>
      <c r="BO12" s="22" t="s">
        <v>5</v>
      </c>
      <c r="BP12" s="22" t="s">
        <v>5</v>
      </c>
      <c r="BQ12" s="22" t="s">
        <v>5</v>
      </c>
      <c r="BR12" s="22" t="s">
        <v>5</v>
      </c>
      <c r="BT12" s="21">
        <v>114.8</v>
      </c>
      <c r="BU12" s="21">
        <v>92.383333333333326</v>
      </c>
      <c r="BV12" s="21">
        <v>99.149999999999991</v>
      </c>
      <c r="BW12" s="21">
        <v>101.12</v>
      </c>
      <c r="BX12" s="21">
        <v>21.314327485380115</v>
      </c>
      <c r="BY12" s="21">
        <v>18.740350877192981</v>
      </c>
      <c r="CA12" s="21">
        <v>133.13499999999999</v>
      </c>
      <c r="CB12" s="21">
        <v>208.12833333333333</v>
      </c>
      <c r="CC12" s="21">
        <v>176.34750000000003</v>
      </c>
      <c r="CD12" s="21">
        <v>208.614</v>
      </c>
      <c r="CE12" s="21">
        <v>30.12791366906475</v>
      </c>
      <c r="CF12" s="21">
        <v>46.578669064748198</v>
      </c>
      <c r="CH12" s="22">
        <v>1.159712543554007</v>
      </c>
      <c r="CI12" s="22">
        <v>2.2528775031571353</v>
      </c>
      <c r="CJ12" s="22">
        <v>1.7785930408472017</v>
      </c>
      <c r="CK12" s="22">
        <v>2.0630340189873415</v>
      </c>
      <c r="CL12" s="22">
        <v>1.4135052438192119</v>
      </c>
      <c r="CM12" s="22">
        <v>2.4854747581825944</v>
      </c>
      <c r="CP12" s="22">
        <f t="shared" si="17"/>
        <v>1.8252864612989672</v>
      </c>
      <c r="CQ12" s="22">
        <f t="shared" si="18"/>
        <v>2.2964628505674511</v>
      </c>
      <c r="CR12" s="22"/>
      <c r="CS12" s="22">
        <f t="shared" si="19"/>
        <v>1.8135542766364214</v>
      </c>
      <c r="CU12" s="22">
        <f t="shared" si="20"/>
        <v>0.48290857393102971</v>
      </c>
      <c r="CV12" s="22"/>
      <c r="CX12" s="23">
        <f t="shared" si="21"/>
        <v>0.26627743109330854</v>
      </c>
      <c r="CY12" s="23"/>
      <c r="DA12" s="21">
        <f t="shared" ref="DA12:DD14" si="27">DA44+DA76+DA108</f>
        <v>104.3</v>
      </c>
      <c r="DB12" s="21">
        <f t="shared" si="27"/>
        <v>2.4366666666666665</v>
      </c>
      <c r="DC12" s="21">
        <f t="shared" si="27"/>
        <v>0</v>
      </c>
      <c r="DD12" s="21">
        <f t="shared" si="27"/>
        <v>101.86333333333333</v>
      </c>
      <c r="DF12" s="21">
        <f t="shared" ref="DF12:DI14" si="28">DF44+DF76+DF108</f>
        <v>-82.835672514619887</v>
      </c>
      <c r="DG12" s="21">
        <f t="shared" si="28"/>
        <v>-2.2866666666666662</v>
      </c>
      <c r="DH12" s="21">
        <f t="shared" si="28"/>
        <v>0</v>
      </c>
      <c r="DI12" s="21">
        <f t="shared" si="28"/>
        <v>-80.549005847953225</v>
      </c>
      <c r="DK12" s="21">
        <f t="shared" ref="DK12:DN14" si="29">DK44+DK76+DK108</f>
        <v>-85.359649122807028</v>
      </c>
      <c r="DL12" s="21">
        <f t="shared" si="29"/>
        <v>-2.2366666666666664</v>
      </c>
      <c r="DM12" s="21">
        <f t="shared" si="29"/>
        <v>0</v>
      </c>
      <c r="DN12" s="21">
        <f t="shared" si="29"/>
        <v>-83.122982456140363</v>
      </c>
      <c r="DP12" s="27" t="s">
        <v>21</v>
      </c>
      <c r="DQ12" s="28" t="s">
        <v>39</v>
      </c>
      <c r="DR12" s="21">
        <f t="shared" ref="DR12:DT14" si="30">DR44+DR76+DR108</f>
        <v>-1.3303945263921155</v>
      </c>
      <c r="DS12" s="21">
        <f t="shared" si="30"/>
        <v>0</v>
      </c>
      <c r="DT12" s="21">
        <f t="shared" si="30"/>
        <v>-1.3303945263921155</v>
      </c>
      <c r="EB12" s="28" t="s">
        <v>39</v>
      </c>
      <c r="EC12" s="1">
        <f t="shared" si="23"/>
        <v>0</v>
      </c>
      <c r="ED12" s="1">
        <f t="shared" si="24"/>
        <v>0</v>
      </c>
      <c r="EE12" s="1">
        <f t="shared" si="25"/>
        <v>0</v>
      </c>
      <c r="EF12" s="1">
        <f t="shared" si="26"/>
        <v>0</v>
      </c>
    </row>
    <row r="13" spans="4:136" x14ac:dyDescent="0.3">
      <c r="D13" t="str">
        <f t="shared" si="22"/>
        <v>00_Україна</v>
      </c>
      <c r="F13" s="27" t="s">
        <v>22</v>
      </c>
      <c r="G13" s="28" t="s">
        <v>40</v>
      </c>
      <c r="H13" t="s">
        <v>17</v>
      </c>
      <c r="I13" s="21">
        <v>108.5</v>
      </c>
      <c r="J13" s="21">
        <v>89</v>
      </c>
      <c r="K13" s="21">
        <v>96.600000000000009</v>
      </c>
      <c r="L13" s="21">
        <v>98</v>
      </c>
      <c r="M13" s="21">
        <v>20.561874999999997</v>
      </c>
      <c r="N13" s="21">
        <v>17.918125</v>
      </c>
      <c r="P13" s="21">
        <v>132.01000000000002</v>
      </c>
      <c r="Q13" s="21">
        <v>205.71</v>
      </c>
      <c r="R13" s="21">
        <v>176.98</v>
      </c>
      <c r="S13" s="21">
        <v>207.48000000000002</v>
      </c>
      <c r="T13" s="21">
        <v>29.97939655172414</v>
      </c>
      <c r="U13" s="21">
        <v>45.687629310344832</v>
      </c>
      <c r="W13" s="22">
        <v>1.2166820276497698</v>
      </c>
      <c r="X13" s="22">
        <v>2.3113483146067417</v>
      </c>
      <c r="Y13" s="22">
        <v>1.8320910973084883</v>
      </c>
      <c r="Z13" s="22">
        <v>2.1171428571428574</v>
      </c>
      <c r="AA13" s="22">
        <v>1.4580088903236763</v>
      </c>
      <c r="AB13" s="22">
        <v>2.5497996754875207</v>
      </c>
      <c r="AD13" s="21">
        <v>2.4</v>
      </c>
      <c r="AE13" s="21">
        <v>1.5750000000000002</v>
      </c>
      <c r="AF13" s="21">
        <v>1.94</v>
      </c>
      <c r="AG13" s="21">
        <v>1.3</v>
      </c>
      <c r="AH13" s="21">
        <v>0.15</v>
      </c>
      <c r="AI13" s="21">
        <v>0</v>
      </c>
      <c r="AK13" s="21">
        <v>5.5</v>
      </c>
      <c r="AL13" s="21">
        <v>4.0875000000000004</v>
      </c>
      <c r="AM13" s="21">
        <v>5.3940000000000001</v>
      </c>
      <c r="AN13" s="21">
        <v>3.4625000000000004</v>
      </c>
      <c r="AO13" s="21">
        <v>0.64500000000000002</v>
      </c>
      <c r="AP13" s="21">
        <v>0</v>
      </c>
      <c r="AR13" s="22">
        <v>2.291666666666667</v>
      </c>
      <c r="AS13" s="22">
        <v>2.5952380952380953</v>
      </c>
      <c r="AT13" s="22">
        <v>2.780412371134021</v>
      </c>
      <c r="AU13" s="22">
        <v>2.6634615384615388</v>
      </c>
      <c r="AV13" s="22">
        <v>4.3000000000000007</v>
      </c>
      <c r="AW13" s="22" t="s">
        <v>5</v>
      </c>
      <c r="AY13" s="21">
        <v>0</v>
      </c>
      <c r="AZ13" s="21">
        <v>0</v>
      </c>
      <c r="BA13" s="21">
        <v>0</v>
      </c>
      <c r="BB13" s="21">
        <v>0</v>
      </c>
      <c r="BC13" s="21">
        <v>0</v>
      </c>
      <c r="BD13" s="21">
        <v>0</v>
      </c>
      <c r="BF13" s="21">
        <v>0</v>
      </c>
      <c r="BG13" s="21">
        <v>0</v>
      </c>
      <c r="BH13" s="21">
        <v>0</v>
      </c>
      <c r="BI13" s="21">
        <v>0</v>
      </c>
      <c r="BJ13" s="21">
        <v>0</v>
      </c>
      <c r="BK13" s="21">
        <v>0</v>
      </c>
      <c r="BM13" s="22" t="s">
        <v>5</v>
      </c>
      <c r="BN13" s="22" t="s">
        <v>5</v>
      </c>
      <c r="BO13" s="22" t="s">
        <v>5</v>
      </c>
      <c r="BP13" s="22" t="s">
        <v>5</v>
      </c>
      <c r="BQ13" s="22" t="s">
        <v>5</v>
      </c>
      <c r="BR13" s="22" t="s">
        <v>5</v>
      </c>
      <c r="BT13" s="21">
        <v>106.10000000000001</v>
      </c>
      <c r="BU13" s="21">
        <v>87.424999999999997</v>
      </c>
      <c r="BV13" s="21">
        <v>94.66</v>
      </c>
      <c r="BW13" s="21">
        <v>96.7</v>
      </c>
      <c r="BX13" s="21">
        <v>20.411874999999998</v>
      </c>
      <c r="BY13" s="21">
        <v>17.918125</v>
      </c>
      <c r="CA13" s="21">
        <v>126.51000000000002</v>
      </c>
      <c r="CB13" s="21">
        <v>201.62250000000003</v>
      </c>
      <c r="CC13" s="21">
        <v>171.58600000000001</v>
      </c>
      <c r="CD13" s="21">
        <v>204.01750000000001</v>
      </c>
      <c r="CE13" s="21">
        <v>29.33439655172414</v>
      </c>
      <c r="CF13" s="21">
        <v>45.687629310344832</v>
      </c>
      <c r="CH13" s="22">
        <v>1.1923656927426955</v>
      </c>
      <c r="CI13" s="22">
        <v>2.3062339147841011</v>
      </c>
      <c r="CJ13" s="22">
        <v>1.8126558208324532</v>
      </c>
      <c r="CK13" s="22">
        <v>2.1097983453981386</v>
      </c>
      <c r="CL13" s="22">
        <v>1.4371240540971442</v>
      </c>
      <c r="CM13" s="22">
        <v>2.5497996754875207</v>
      </c>
      <c r="CP13" s="22">
        <f t="shared" si="17"/>
        <v>1.8693160741769643</v>
      </c>
      <c r="CQ13" s="22">
        <f t="shared" si="18"/>
        <v>2.5826946678750806</v>
      </c>
      <c r="CR13" s="22"/>
      <c r="CS13" s="22">
        <f t="shared" si="19"/>
        <v>1.8552634434393469</v>
      </c>
      <c r="CU13" s="22">
        <f t="shared" si="20"/>
        <v>0.72743122443573371</v>
      </c>
      <c r="CV13" s="22"/>
      <c r="CX13" s="23">
        <f t="shared" si="21"/>
        <v>0.39209052871068184</v>
      </c>
      <c r="CY13" s="23"/>
      <c r="DA13" s="21">
        <f t="shared" si="27"/>
        <v>98.025000000000006</v>
      </c>
      <c r="DB13" s="21">
        <f t="shared" si="27"/>
        <v>1.80375</v>
      </c>
      <c r="DC13" s="21">
        <f t="shared" si="27"/>
        <v>0</v>
      </c>
      <c r="DD13" s="21">
        <f t="shared" si="27"/>
        <v>96.221249999999998</v>
      </c>
      <c r="DF13" s="21">
        <f t="shared" si="28"/>
        <v>-77.463124999999991</v>
      </c>
      <c r="DG13" s="21">
        <f t="shared" si="28"/>
        <v>-1.6537500000000001</v>
      </c>
      <c r="DH13" s="21">
        <f t="shared" si="28"/>
        <v>0</v>
      </c>
      <c r="DI13" s="21">
        <f t="shared" si="28"/>
        <v>-75.809375000000003</v>
      </c>
      <c r="DK13" s="21">
        <f t="shared" si="29"/>
        <v>-80.106875000000002</v>
      </c>
      <c r="DL13" s="21">
        <f t="shared" si="29"/>
        <v>-1.80375</v>
      </c>
      <c r="DM13" s="21">
        <f t="shared" si="29"/>
        <v>0</v>
      </c>
      <c r="DN13" s="21">
        <f t="shared" si="29"/>
        <v>-78.303124999999994</v>
      </c>
      <c r="DP13" s="27" t="s">
        <v>22</v>
      </c>
      <c r="DQ13" s="28" t="s">
        <v>40</v>
      </c>
      <c r="DR13" s="21">
        <f t="shared" si="30"/>
        <v>-1.4079884840096393</v>
      </c>
      <c r="DS13" s="21">
        <f t="shared" si="30"/>
        <v>0</v>
      </c>
      <c r="DT13" s="21">
        <f t="shared" si="30"/>
        <v>-1.4079884840096393</v>
      </c>
      <c r="DV13">
        <v>278.69963369963369</v>
      </c>
      <c r="DX13" s="1">
        <f>DV13*DT13*0.001</f>
        <v>-0.39240587474678906</v>
      </c>
      <c r="EB13" s="28" t="s">
        <v>40</v>
      </c>
      <c r="EC13" s="1">
        <f t="shared" si="23"/>
        <v>0.11291603139630042</v>
      </c>
      <c r="ED13" s="1">
        <f t="shared" si="24"/>
        <v>1.4961062003100241E-2</v>
      </c>
      <c r="EE13" s="1">
        <f t="shared" si="25"/>
        <v>0.26452878134738833</v>
      </c>
      <c r="EF13" s="1">
        <f t="shared" si="26"/>
        <v>0.39240587474678901</v>
      </c>
    </row>
    <row r="14" spans="4:136" x14ac:dyDescent="0.3">
      <c r="D14" t="str">
        <f t="shared" si="22"/>
        <v>00_Україна</v>
      </c>
      <c r="F14" s="27"/>
      <c r="G14" s="28" t="s">
        <v>66</v>
      </c>
      <c r="H14" t="s">
        <v>17</v>
      </c>
      <c r="I14" s="29">
        <v>10.399999999999995</v>
      </c>
      <c r="J14" s="29">
        <v>5.300000000000006</v>
      </c>
      <c r="K14" s="29">
        <v>4.8999999999999968</v>
      </c>
      <c r="L14" s="29">
        <v>4.5000000000000071</v>
      </c>
      <c r="M14" s="29">
        <v>0.90245248538011746</v>
      </c>
      <c r="N14" s="29">
        <v>1.022225877192982</v>
      </c>
      <c r="O14" s="25"/>
      <c r="P14" s="29">
        <v>8.4599999999999937</v>
      </c>
      <c r="Q14" s="29">
        <v>6.8899999999999793</v>
      </c>
      <c r="R14" s="29">
        <v>5.2800000000000082</v>
      </c>
      <c r="S14" s="29">
        <v>4.6499999999999915</v>
      </c>
      <c r="T14" s="29">
        <v>0.79351711734060992</v>
      </c>
      <c r="U14" s="29">
        <v>1.3160397544033775</v>
      </c>
      <c r="V14" s="25"/>
      <c r="W14" s="26">
        <v>0.81346153846153824</v>
      </c>
      <c r="X14" s="26">
        <v>1.2999999999999945</v>
      </c>
      <c r="Y14" s="26">
        <v>1.0775510204081657</v>
      </c>
      <c r="Z14" s="26">
        <v>1.0333333333333299</v>
      </c>
      <c r="AA14" s="26">
        <v>0.87928963595947829</v>
      </c>
      <c r="AB14" s="26">
        <v>1.2874255913156927</v>
      </c>
      <c r="AC14" s="25"/>
      <c r="AD14" s="29">
        <v>1.7000000000000002</v>
      </c>
      <c r="AE14" s="29">
        <v>0.4</v>
      </c>
      <c r="AF14" s="29">
        <v>0.41000000000000003</v>
      </c>
      <c r="AG14" s="29">
        <v>9.9999999999999978E-2</v>
      </c>
      <c r="AH14" s="29">
        <v>0</v>
      </c>
      <c r="AI14" s="29">
        <v>0.2</v>
      </c>
      <c r="AJ14" s="25"/>
      <c r="AK14" s="29">
        <v>1.8350000000000011</v>
      </c>
      <c r="AL14" s="29">
        <v>0.5</v>
      </c>
      <c r="AM14" s="29">
        <v>0.51849999999999941</v>
      </c>
      <c r="AN14" s="29">
        <v>0.10000000000000009</v>
      </c>
      <c r="AO14" s="29">
        <v>0</v>
      </c>
      <c r="AP14" s="29">
        <v>0.42500000000000004</v>
      </c>
      <c r="AQ14" s="25"/>
      <c r="AR14" s="26">
        <v>1.079411764705883</v>
      </c>
      <c r="AS14" s="26">
        <v>1.25</v>
      </c>
      <c r="AT14" s="26">
        <v>1.2646341463414619</v>
      </c>
      <c r="AU14" s="26">
        <v>1.0000000000000011</v>
      </c>
      <c r="AV14" s="26" t="s">
        <v>5</v>
      </c>
      <c r="AW14" s="26">
        <v>2.125</v>
      </c>
      <c r="AX14" s="25"/>
      <c r="AY14" s="29">
        <v>0</v>
      </c>
      <c r="AZ14" s="29">
        <v>0</v>
      </c>
      <c r="BA14" s="29">
        <v>0</v>
      </c>
      <c r="BB14" s="29">
        <v>0</v>
      </c>
      <c r="BC14" s="29">
        <v>0</v>
      </c>
      <c r="BD14" s="29">
        <v>0</v>
      </c>
      <c r="BE14" s="25"/>
      <c r="BF14" s="29">
        <v>0</v>
      </c>
      <c r="BG14" s="29">
        <v>0</v>
      </c>
      <c r="BH14" s="29">
        <v>0</v>
      </c>
      <c r="BI14" s="29">
        <v>0</v>
      </c>
      <c r="BJ14" s="29">
        <v>0</v>
      </c>
      <c r="BK14" s="29">
        <v>0</v>
      </c>
      <c r="BL14" s="25"/>
      <c r="BM14" s="26" t="s">
        <v>5</v>
      </c>
      <c r="BN14" s="26" t="s">
        <v>5</v>
      </c>
      <c r="BO14" s="26" t="s">
        <v>5</v>
      </c>
      <c r="BP14" s="26" t="s">
        <v>5</v>
      </c>
      <c r="BQ14" s="26" t="s">
        <v>5</v>
      </c>
      <c r="BR14" s="26" t="s">
        <v>5</v>
      </c>
      <c r="BS14" s="25"/>
      <c r="BT14" s="29">
        <v>8.6999999999999957</v>
      </c>
      <c r="BU14" s="29">
        <v>4.9000000000000057</v>
      </c>
      <c r="BV14" s="29">
        <v>4.4899999999999967</v>
      </c>
      <c r="BW14" s="29">
        <v>4.4000000000000075</v>
      </c>
      <c r="BX14" s="29">
        <v>0.90245248538011746</v>
      </c>
      <c r="BY14" s="29">
        <v>0.82222587719298201</v>
      </c>
      <c r="BZ14" s="25"/>
      <c r="CA14" s="29">
        <v>6.6249999999999929</v>
      </c>
      <c r="CB14" s="29">
        <v>6.3899999999999793</v>
      </c>
      <c r="CC14" s="29">
        <v>4.7615000000000087</v>
      </c>
      <c r="CD14" s="29">
        <v>4.5499999999999918</v>
      </c>
      <c r="CE14" s="29">
        <v>0.79351711734060992</v>
      </c>
      <c r="CF14" s="29">
        <v>0.89103975440337746</v>
      </c>
      <c r="CG14" s="25"/>
      <c r="CH14" s="26">
        <v>0.76149425287356276</v>
      </c>
      <c r="CI14" s="26">
        <v>1.3040816326530555</v>
      </c>
      <c r="CJ14" s="26">
        <v>1.0604677060133658</v>
      </c>
      <c r="CK14" s="26">
        <v>1.0340909090909054</v>
      </c>
      <c r="CL14" s="26">
        <v>0.87928963595947829</v>
      </c>
      <c r="CM14" s="26">
        <v>1.0836921813326053</v>
      </c>
      <c r="CP14" s="22">
        <f t="shared" si="17"/>
        <v>1.0560864730507571</v>
      </c>
      <c r="CQ14" s="22">
        <f t="shared" si="18"/>
        <v>1.1485114777618364</v>
      </c>
      <c r="CR14" s="22"/>
      <c r="CS14" s="22">
        <f t="shared" si="19"/>
        <v>1.0400336251577225</v>
      </c>
      <c r="CU14" s="22">
        <f t="shared" si="20"/>
        <v>0.10847785260411391</v>
      </c>
      <c r="CV14" s="22"/>
      <c r="CX14" s="23">
        <f t="shared" si="21"/>
        <v>0.10430225521570334</v>
      </c>
      <c r="CY14" s="23"/>
      <c r="DA14" s="29">
        <f t="shared" si="27"/>
        <v>6.2750000000000012</v>
      </c>
      <c r="DB14" s="29">
        <f t="shared" si="27"/>
        <v>0.66</v>
      </c>
      <c r="DC14" s="29">
        <f t="shared" si="27"/>
        <v>0</v>
      </c>
      <c r="DD14" s="29">
        <f t="shared" si="27"/>
        <v>5.6225000000000014</v>
      </c>
      <c r="DF14" s="29">
        <f t="shared" si="28"/>
        <v>-5.3725475146198836</v>
      </c>
      <c r="DG14" s="29">
        <f t="shared" si="28"/>
        <v>-0.66</v>
      </c>
      <c r="DH14" s="29">
        <f t="shared" si="28"/>
        <v>0</v>
      </c>
      <c r="DI14" s="29">
        <f t="shared" si="28"/>
        <v>-4.7200475146198837</v>
      </c>
      <c r="DK14" s="29">
        <f t="shared" si="29"/>
        <v>-5.2527741228070193</v>
      </c>
      <c r="DL14" s="29">
        <f t="shared" si="29"/>
        <v>-0.46</v>
      </c>
      <c r="DM14" s="29">
        <f t="shared" si="29"/>
        <v>0</v>
      </c>
      <c r="DN14" s="29">
        <f t="shared" si="29"/>
        <v>-4.8002741228070196</v>
      </c>
      <c r="DP14" s="27"/>
      <c r="DQ14" s="28" t="s">
        <v>66</v>
      </c>
      <c r="DR14" s="29">
        <f t="shared" si="30"/>
        <v>0.66769286207236167</v>
      </c>
      <c r="DS14" s="29">
        <f t="shared" si="30"/>
        <v>0</v>
      </c>
      <c r="DT14" s="29">
        <f t="shared" si="30"/>
        <v>0.66769286207236167</v>
      </c>
      <c r="DV14">
        <v>302.73260073260076</v>
      </c>
      <c r="DX14" s="1">
        <f>DV14*DT14*0.001</f>
        <v>0.20213239662575974</v>
      </c>
      <c r="EB14" s="28" t="s">
        <v>66</v>
      </c>
      <c r="EC14" s="1">
        <f t="shared" si="23"/>
        <v>-6.3872818101151667E-3</v>
      </c>
      <c r="ED14" s="1">
        <f t="shared" si="24"/>
        <v>-0.22033372938625931</v>
      </c>
      <c r="EE14" s="1">
        <f t="shared" si="25"/>
        <v>2.4588614570614734E-2</v>
      </c>
      <c r="EF14" s="1">
        <f t="shared" si="26"/>
        <v>-0.20213239662575974</v>
      </c>
    </row>
    <row r="15" spans="4:136" x14ac:dyDescent="0.3">
      <c r="D15" t="str">
        <f t="shared" si="22"/>
        <v>00_Україна</v>
      </c>
      <c r="H15" t="s">
        <v>17</v>
      </c>
    </row>
    <row r="16" spans="4:136" x14ac:dyDescent="0.3">
      <c r="D16" t="str">
        <f t="shared" si="22"/>
        <v>00_Україна</v>
      </c>
      <c r="F16" s="30" t="s">
        <v>23</v>
      </c>
      <c r="G16" s="31" t="s">
        <v>41</v>
      </c>
      <c r="H16" t="s">
        <v>17</v>
      </c>
      <c r="I16" s="21">
        <v>1843.2999999999997</v>
      </c>
      <c r="J16" s="21">
        <v>1882.8</v>
      </c>
      <c r="K16" s="21">
        <v>1901.1</v>
      </c>
      <c r="L16" s="21">
        <v>1862.5</v>
      </c>
      <c r="M16" s="21">
        <v>983.59704684317717</v>
      </c>
      <c r="N16" s="21">
        <v>1060.6163187372708</v>
      </c>
      <c r="P16" s="21">
        <v>3397.8600000000006</v>
      </c>
      <c r="Q16" s="21">
        <v>4120.2800000000007</v>
      </c>
      <c r="R16" s="21">
        <v>3347.3100000000004</v>
      </c>
      <c r="S16" s="21">
        <v>4134.6200000000008</v>
      </c>
      <c r="T16" s="21">
        <v>1786.2992773128854</v>
      </c>
      <c r="U16" s="21">
        <v>2359.5032652433529</v>
      </c>
      <c r="W16" s="22">
        <v>1.8433570227309721</v>
      </c>
      <c r="X16" s="22">
        <v>2.188379009985129</v>
      </c>
      <c r="Y16" s="22">
        <v>1.7607227394666249</v>
      </c>
      <c r="Z16" s="22">
        <v>2.2199302013422821</v>
      </c>
      <c r="AA16" s="22">
        <v>1.8160884917720677</v>
      </c>
      <c r="AB16" s="22">
        <v>2.2246529904918746</v>
      </c>
      <c r="AD16" s="21">
        <v>192.5</v>
      </c>
      <c r="AE16" s="21">
        <v>173.60000000000002</v>
      </c>
      <c r="AF16" s="21">
        <v>169.5</v>
      </c>
      <c r="AG16" s="21">
        <v>168.8</v>
      </c>
      <c r="AH16" s="21">
        <v>13.5</v>
      </c>
      <c r="AI16" s="21">
        <v>4.8000000000000007</v>
      </c>
      <c r="AK16" s="21">
        <v>588.54</v>
      </c>
      <c r="AL16" s="21">
        <v>555.92000000000007</v>
      </c>
      <c r="AM16" s="21">
        <v>490.47999999999996</v>
      </c>
      <c r="AN16" s="21">
        <v>532.2700000000001</v>
      </c>
      <c r="AO16" s="21">
        <v>32.020000000000003</v>
      </c>
      <c r="AP16" s="21">
        <v>13.055999999999999</v>
      </c>
      <c r="AR16" s="22">
        <v>3.0573506493506493</v>
      </c>
      <c r="AS16" s="22">
        <v>3.2023041474654379</v>
      </c>
      <c r="AT16" s="22">
        <v>2.8936873156342182</v>
      </c>
      <c r="AU16" s="22">
        <v>3.1532582938388627</v>
      </c>
      <c r="AV16" s="22">
        <v>2.3718518518518521</v>
      </c>
      <c r="AW16" s="22">
        <v>2.7199999999999993</v>
      </c>
      <c r="AY16" s="21">
        <v>0</v>
      </c>
      <c r="AZ16" s="21">
        <v>0</v>
      </c>
      <c r="BA16" s="21">
        <v>0</v>
      </c>
      <c r="BB16" s="21">
        <v>0</v>
      </c>
      <c r="BC16" s="21">
        <v>0</v>
      </c>
      <c r="BD16" s="21">
        <v>0</v>
      </c>
      <c r="BF16" s="21">
        <v>0</v>
      </c>
      <c r="BG16" s="21">
        <v>0</v>
      </c>
      <c r="BH16" s="21">
        <v>0</v>
      </c>
      <c r="BI16" s="21">
        <v>0</v>
      </c>
      <c r="BJ16" s="21">
        <v>0</v>
      </c>
      <c r="BK16" s="21">
        <v>0</v>
      </c>
      <c r="BM16" s="22" t="s">
        <v>5</v>
      </c>
      <c r="BN16" s="22" t="s">
        <v>5</v>
      </c>
      <c r="BO16" s="22" t="s">
        <v>5</v>
      </c>
      <c r="BP16" s="22" t="s">
        <v>5</v>
      </c>
      <c r="BQ16" s="22" t="s">
        <v>5</v>
      </c>
      <c r="BR16" s="22" t="s">
        <v>5</v>
      </c>
      <c r="BT16" s="21">
        <v>1650.7999999999997</v>
      </c>
      <c r="BU16" s="21">
        <v>1709.2</v>
      </c>
      <c r="BV16" s="21">
        <v>1731.6</v>
      </c>
      <c r="BW16" s="21">
        <v>1693.7</v>
      </c>
      <c r="BX16" s="21">
        <v>970.09704684317728</v>
      </c>
      <c r="BY16" s="21">
        <v>1055.8163187372709</v>
      </c>
      <c r="CA16" s="21">
        <v>2809.32</v>
      </c>
      <c r="CB16" s="21">
        <v>3564.3600000000006</v>
      </c>
      <c r="CC16" s="21">
        <v>2856.83</v>
      </c>
      <c r="CD16" s="21">
        <v>3602.3500000000004</v>
      </c>
      <c r="CE16" s="21">
        <v>1754.2792773128854</v>
      </c>
      <c r="CF16" s="21">
        <v>2346.4472652433528</v>
      </c>
      <c r="CH16" s="22">
        <v>1.7017930700266541</v>
      </c>
      <c r="CI16" s="22">
        <v>2.0853966768078638</v>
      </c>
      <c r="CJ16" s="22">
        <v>1.6498209748209749</v>
      </c>
      <c r="CK16" s="22">
        <v>2.1269114955423039</v>
      </c>
      <c r="CL16" s="22">
        <v>1.8083544146655632</v>
      </c>
      <c r="CM16" s="22">
        <v>2.2224010214671082</v>
      </c>
      <c r="CP16" s="22">
        <f t="shared" si="17"/>
        <v>2.0030972433812524</v>
      </c>
      <c r="CQ16" s="22">
        <f t="shared" si="18"/>
        <v>3.0766501015722918</v>
      </c>
      <c r="CR16" s="22"/>
      <c r="CS16" s="22">
        <f t="shared" si="19"/>
        <v>1.8909805542994491</v>
      </c>
      <c r="CU16" s="22">
        <f t="shared" si="20"/>
        <v>1.1856695472728427</v>
      </c>
      <c r="CV16" s="22"/>
      <c r="CX16" s="23">
        <f t="shared" si="21"/>
        <v>0.62701308301506953</v>
      </c>
      <c r="CY16" s="23"/>
      <c r="DA16" s="21">
        <f t="shared" ref="DA16:DD20" si="31">DA48+DA80+DA112</f>
        <v>1872.425</v>
      </c>
      <c r="DB16" s="21">
        <f t="shared" si="31"/>
        <v>176.1</v>
      </c>
      <c r="DC16" s="21">
        <f t="shared" si="31"/>
        <v>0</v>
      </c>
      <c r="DD16" s="21">
        <f t="shared" si="31"/>
        <v>1696.325</v>
      </c>
      <c r="DF16" s="21">
        <f t="shared" ref="DF16:DI20" si="32">DF48+DF80+DF112</f>
        <v>-888.82795315682279</v>
      </c>
      <c r="DG16" s="21">
        <f t="shared" si="32"/>
        <v>-162.6</v>
      </c>
      <c r="DH16" s="21">
        <f t="shared" si="32"/>
        <v>0</v>
      </c>
      <c r="DI16" s="21">
        <f t="shared" si="32"/>
        <v>-726.22795315682276</v>
      </c>
      <c r="DK16" s="21">
        <f t="shared" ref="DK16:DN20" si="33">DK48+DK80+DK112</f>
        <v>-811.80868126272912</v>
      </c>
      <c r="DL16" s="21">
        <f t="shared" si="33"/>
        <v>-171.3</v>
      </c>
      <c r="DM16" s="21">
        <f t="shared" si="33"/>
        <v>0</v>
      </c>
      <c r="DN16" s="21">
        <f t="shared" si="33"/>
        <v>-640.50868126272917</v>
      </c>
      <c r="DP16" s="30" t="s">
        <v>23</v>
      </c>
      <c r="DQ16" s="31" t="s">
        <v>41</v>
      </c>
      <c r="DR16" s="21">
        <f t="shared" ref="DR16:DT20" si="34">DR48+DR80+DR112</f>
        <v>-240.88467613238768</v>
      </c>
      <c r="DS16" s="21">
        <f t="shared" si="34"/>
        <v>0</v>
      </c>
      <c r="DT16" s="21">
        <f t="shared" si="34"/>
        <v>-240.88467613238768</v>
      </c>
    </row>
    <row r="17" spans="4:139" x14ac:dyDescent="0.3">
      <c r="D17" t="str">
        <f t="shared" si="22"/>
        <v>00_Україна</v>
      </c>
      <c r="F17" s="30" t="s">
        <v>1</v>
      </c>
      <c r="G17" s="31" t="s">
        <v>42</v>
      </c>
      <c r="H17" t="s">
        <v>17</v>
      </c>
      <c r="I17" s="21">
        <v>128.9</v>
      </c>
      <c r="J17" s="21">
        <v>101.8</v>
      </c>
      <c r="K17" s="21">
        <v>90.3</v>
      </c>
      <c r="L17" s="21">
        <v>99.7</v>
      </c>
      <c r="M17" s="21">
        <v>8.3047619047619055</v>
      </c>
      <c r="N17" s="21">
        <v>7.1000000000000005</v>
      </c>
      <c r="P17" s="21">
        <v>414.24</v>
      </c>
      <c r="Q17" s="21">
        <v>345.56</v>
      </c>
      <c r="R17" s="21">
        <v>272.3</v>
      </c>
      <c r="S17" s="21">
        <v>331.46999999999997</v>
      </c>
      <c r="T17" s="21">
        <v>16.606294688361206</v>
      </c>
      <c r="U17" s="21">
        <v>13.67</v>
      </c>
      <c r="W17" s="22">
        <v>3.2136539953452288</v>
      </c>
      <c r="X17" s="22">
        <v>3.3944990176817291</v>
      </c>
      <c r="Y17" s="22">
        <v>3.0155038759689923</v>
      </c>
      <c r="Z17" s="22">
        <v>3.3246740220661981</v>
      </c>
      <c r="AA17" s="22">
        <v>1.9996111723370718</v>
      </c>
      <c r="AB17" s="22">
        <v>1.9253521126760562</v>
      </c>
      <c r="AD17" s="21">
        <v>121.7</v>
      </c>
      <c r="AE17" s="21">
        <v>92.3</v>
      </c>
      <c r="AF17" s="21">
        <v>81.399999999999991</v>
      </c>
      <c r="AG17" s="21">
        <v>86.787499999999994</v>
      </c>
      <c r="AH17" s="21">
        <v>3.8499999999999996</v>
      </c>
      <c r="AI17" s="21">
        <v>0.80000000000000016</v>
      </c>
      <c r="AK17" s="21">
        <v>398.22</v>
      </c>
      <c r="AL17" s="21">
        <v>318.64</v>
      </c>
      <c r="AM17" s="21">
        <v>251.45</v>
      </c>
      <c r="AN17" s="21">
        <v>298.44375000000002</v>
      </c>
      <c r="AO17" s="21">
        <v>10.185</v>
      </c>
      <c r="AP17" s="21">
        <v>1.7399999999999995</v>
      </c>
      <c r="AR17" s="22">
        <v>3.2721446179129008</v>
      </c>
      <c r="AS17" s="22">
        <v>3.4522210184182014</v>
      </c>
      <c r="AT17" s="22">
        <v>3.0890663390663393</v>
      </c>
      <c r="AU17" s="22">
        <v>3.4387872677516929</v>
      </c>
      <c r="AV17" s="22">
        <v>2.6454545454545459</v>
      </c>
      <c r="AW17" s="22">
        <v>2.1749999999999989</v>
      </c>
      <c r="AY17" s="21">
        <v>0</v>
      </c>
      <c r="AZ17" s="21">
        <v>0</v>
      </c>
      <c r="BA17" s="21">
        <v>0</v>
      </c>
      <c r="BB17" s="21">
        <v>0</v>
      </c>
      <c r="BC17" s="21">
        <v>0</v>
      </c>
      <c r="BD17" s="21">
        <v>0</v>
      </c>
      <c r="BF17" s="21">
        <v>0</v>
      </c>
      <c r="BG17" s="21">
        <v>0</v>
      </c>
      <c r="BH17" s="21">
        <v>0</v>
      </c>
      <c r="BI17" s="21">
        <v>0</v>
      </c>
      <c r="BJ17" s="21">
        <v>0</v>
      </c>
      <c r="BK17" s="21">
        <v>0</v>
      </c>
      <c r="BM17" s="22" t="s">
        <v>5</v>
      </c>
      <c r="BN17" s="22" t="s">
        <v>5</v>
      </c>
      <c r="BO17" s="22" t="s">
        <v>5</v>
      </c>
      <c r="BP17" s="22" t="s">
        <v>5</v>
      </c>
      <c r="BQ17" s="22" t="s">
        <v>5</v>
      </c>
      <c r="BR17" s="22" t="s">
        <v>5</v>
      </c>
      <c r="BT17" s="21">
        <v>7.1999999999999984</v>
      </c>
      <c r="BU17" s="21">
        <v>9.5</v>
      </c>
      <c r="BV17" s="21">
        <v>8.8999999999999986</v>
      </c>
      <c r="BW17" s="21">
        <v>12.912500000000001</v>
      </c>
      <c r="BX17" s="21">
        <v>4.8797619047619047</v>
      </c>
      <c r="BY17" s="21">
        <v>6.5</v>
      </c>
      <c r="CA17" s="21">
        <v>16.019999999999943</v>
      </c>
      <c r="CB17" s="21">
        <v>26.920000000000009</v>
      </c>
      <c r="CC17" s="21">
        <v>20.850000000000012</v>
      </c>
      <c r="CD17" s="21">
        <v>33.026249999999962</v>
      </c>
      <c r="CE17" s="21">
        <v>7.353794688361206</v>
      </c>
      <c r="CF17" s="21">
        <v>12.38</v>
      </c>
      <c r="CH17" s="22">
        <v>2.2249999999999925</v>
      </c>
      <c r="CI17" s="22">
        <v>2.8336842105263167</v>
      </c>
      <c r="CJ17" s="22">
        <v>2.342696629213485</v>
      </c>
      <c r="CK17" s="22">
        <v>2.5576960309777315</v>
      </c>
      <c r="CL17" s="22">
        <v>1.5069986675343774</v>
      </c>
      <c r="CM17" s="22">
        <v>1.9046153846153848</v>
      </c>
      <c r="CP17" s="22">
        <f t="shared" si="17"/>
        <v>3.2370827277655367</v>
      </c>
      <c r="CQ17" s="22">
        <f t="shared" si="18"/>
        <v>3.3130548107872837</v>
      </c>
      <c r="CR17" s="22"/>
      <c r="CS17" s="22">
        <f t="shared" si="19"/>
        <v>2.4897692176793811</v>
      </c>
      <c r="CU17" s="22">
        <f t="shared" si="20"/>
        <v>0.82328559310790261</v>
      </c>
      <c r="CV17" s="22"/>
      <c r="CX17" s="23">
        <f t="shared" si="21"/>
        <v>0.33066743184946906</v>
      </c>
      <c r="CY17" s="23"/>
      <c r="DA17" s="21">
        <f t="shared" si="31"/>
        <v>105.17500000000001</v>
      </c>
      <c r="DB17" s="21">
        <f t="shared" si="31"/>
        <v>95.546875</v>
      </c>
      <c r="DC17" s="21">
        <f t="shared" si="31"/>
        <v>0</v>
      </c>
      <c r="DD17" s="21">
        <f t="shared" si="31"/>
        <v>9.6281249999999989</v>
      </c>
      <c r="DF17" s="21">
        <f t="shared" si="32"/>
        <v>-96.870238095238108</v>
      </c>
      <c r="DG17" s="21">
        <f t="shared" si="32"/>
        <v>-91.696875000000006</v>
      </c>
      <c r="DH17" s="21">
        <f t="shared" si="32"/>
        <v>0</v>
      </c>
      <c r="DI17" s="21">
        <f t="shared" si="32"/>
        <v>-4.7483630952380942</v>
      </c>
      <c r="DK17" s="21">
        <f t="shared" si="33"/>
        <v>-98.075000000000003</v>
      </c>
      <c r="DL17" s="21">
        <f t="shared" si="33"/>
        <v>-94.746875000000003</v>
      </c>
      <c r="DM17" s="21">
        <f t="shared" si="33"/>
        <v>0</v>
      </c>
      <c r="DN17" s="21">
        <f t="shared" si="33"/>
        <v>-3.1281249999999994</v>
      </c>
      <c r="DP17" s="30" t="s">
        <v>1</v>
      </c>
      <c r="DQ17" s="31" t="s">
        <v>42</v>
      </c>
      <c r="DR17" s="21">
        <f t="shared" si="34"/>
        <v>-31.238122693384987</v>
      </c>
      <c r="DS17" s="21">
        <f t="shared" si="34"/>
        <v>0</v>
      </c>
      <c r="DT17" s="21">
        <f t="shared" si="34"/>
        <v>-31.238122693384987</v>
      </c>
      <c r="DV17">
        <v>567.18315018315013</v>
      </c>
      <c r="DX17" s="1">
        <f>DV17*DT17*0.001</f>
        <v>-17.717736835041848</v>
      </c>
      <c r="EB17" s="31" t="s">
        <v>42</v>
      </c>
      <c r="EC17" s="1">
        <f t="shared" si="23"/>
        <v>7.0814003422461917</v>
      </c>
      <c r="ED17" s="1">
        <f t="shared" si="24"/>
        <v>4.3128913223672405E-2</v>
      </c>
      <c r="EE17" s="1">
        <f t="shared" si="25"/>
        <v>10.593207579571983</v>
      </c>
      <c r="EF17" s="1">
        <f t="shared" si="26"/>
        <v>17.717736835041848</v>
      </c>
    </row>
    <row r="18" spans="4:139" x14ac:dyDescent="0.3">
      <c r="D18" t="str">
        <f t="shared" si="22"/>
        <v>00_Україна</v>
      </c>
      <c r="F18" s="30" t="s">
        <v>24</v>
      </c>
      <c r="G18" s="31" t="s">
        <v>43</v>
      </c>
      <c r="H18" t="s">
        <v>17</v>
      </c>
      <c r="I18" s="21">
        <v>180.6</v>
      </c>
      <c r="J18" s="21">
        <v>272.39999999999998</v>
      </c>
      <c r="K18" s="21">
        <v>309.3</v>
      </c>
      <c r="L18" s="21">
        <v>251.9</v>
      </c>
      <c r="M18" s="21">
        <v>180.18259911894273</v>
      </c>
      <c r="N18" s="21">
        <v>185.45704845814976</v>
      </c>
      <c r="P18" s="21">
        <v>409.4</v>
      </c>
      <c r="Q18" s="21">
        <v>641.17000000000007</v>
      </c>
      <c r="R18" s="21">
        <v>691.28</v>
      </c>
      <c r="S18" s="21">
        <v>622.89</v>
      </c>
      <c r="T18" s="21">
        <v>417.56494845360828</v>
      </c>
      <c r="U18" s="21">
        <v>443.56621993127158</v>
      </c>
      <c r="W18" s="22">
        <v>2.266888150609081</v>
      </c>
      <c r="X18" s="22">
        <v>2.3537812041116011</v>
      </c>
      <c r="Y18" s="22">
        <v>2.2349822179114125</v>
      </c>
      <c r="Z18" s="22">
        <v>2.472766971020246</v>
      </c>
      <c r="AA18" s="22">
        <v>2.3174543518376263</v>
      </c>
      <c r="AB18" s="22">
        <v>2.3917463564689845</v>
      </c>
      <c r="AD18" s="21">
        <v>16.7</v>
      </c>
      <c r="AE18" s="21">
        <v>21.849999999999998</v>
      </c>
      <c r="AF18" s="21">
        <v>25.799999999999997</v>
      </c>
      <c r="AG18" s="21">
        <v>29.3</v>
      </c>
      <c r="AH18" s="21">
        <v>2.9333333333333336</v>
      </c>
      <c r="AI18" s="21">
        <v>0.68</v>
      </c>
      <c r="AK18" s="21">
        <v>46.790000000000006</v>
      </c>
      <c r="AL18" s="21">
        <v>58.375</v>
      </c>
      <c r="AM18" s="21">
        <v>70.78</v>
      </c>
      <c r="AN18" s="21">
        <v>91.03</v>
      </c>
      <c r="AO18" s="21">
        <v>7.3433333333333337</v>
      </c>
      <c r="AP18" s="21">
        <v>2.5680000000000005</v>
      </c>
      <c r="AR18" s="22">
        <v>2.8017964071856292</v>
      </c>
      <c r="AS18" s="22">
        <v>2.6716247139588103</v>
      </c>
      <c r="AT18" s="22">
        <v>2.7434108527131786</v>
      </c>
      <c r="AU18" s="22">
        <v>3.1068259385665526</v>
      </c>
      <c r="AV18" s="22">
        <v>2.5034090909090909</v>
      </c>
      <c r="AW18" s="22">
        <v>3.7764705882352945</v>
      </c>
      <c r="AY18" s="21">
        <v>0</v>
      </c>
      <c r="AZ18" s="21">
        <v>0</v>
      </c>
      <c r="BA18" s="21">
        <v>0</v>
      </c>
      <c r="BB18" s="21">
        <v>0</v>
      </c>
      <c r="BC18" s="21">
        <v>0</v>
      </c>
      <c r="BD18" s="21">
        <v>0</v>
      </c>
      <c r="BF18" s="21">
        <v>0</v>
      </c>
      <c r="BG18" s="21">
        <v>0</v>
      </c>
      <c r="BH18" s="21">
        <v>0</v>
      </c>
      <c r="BI18" s="21">
        <v>0</v>
      </c>
      <c r="BJ18" s="21">
        <v>0</v>
      </c>
      <c r="BK18" s="21">
        <v>0</v>
      </c>
      <c r="BM18" s="22" t="s">
        <v>5</v>
      </c>
      <c r="BN18" s="22" t="s">
        <v>5</v>
      </c>
      <c r="BO18" s="22" t="s">
        <v>5</v>
      </c>
      <c r="BP18" s="22" t="s">
        <v>5</v>
      </c>
      <c r="BQ18" s="22" t="s">
        <v>5</v>
      </c>
      <c r="BR18" s="22" t="s">
        <v>5</v>
      </c>
      <c r="BT18" s="21">
        <v>163.9</v>
      </c>
      <c r="BU18" s="21">
        <v>250.54999999999998</v>
      </c>
      <c r="BV18" s="21">
        <v>283.5</v>
      </c>
      <c r="BW18" s="21">
        <v>222.60000000000002</v>
      </c>
      <c r="BX18" s="21">
        <v>177.2492657856094</v>
      </c>
      <c r="BY18" s="21">
        <v>184.77704845814975</v>
      </c>
      <c r="CA18" s="21">
        <v>362.61</v>
      </c>
      <c r="CB18" s="21">
        <v>582.79500000000007</v>
      </c>
      <c r="CC18" s="21">
        <v>620.5</v>
      </c>
      <c r="CD18" s="21">
        <v>531.86</v>
      </c>
      <c r="CE18" s="21">
        <v>410.22161512027492</v>
      </c>
      <c r="CF18" s="21">
        <v>440.99821993127154</v>
      </c>
      <c r="CH18" s="22">
        <v>2.2123856009762051</v>
      </c>
      <c r="CI18" s="22">
        <v>2.3260626621432854</v>
      </c>
      <c r="CJ18" s="22">
        <v>2.1887125220458552</v>
      </c>
      <c r="CK18" s="22">
        <v>2.389308176100629</v>
      </c>
      <c r="CL18" s="22">
        <v>2.3143769498963995</v>
      </c>
      <c r="CM18" s="22">
        <v>2.3866504179557424</v>
      </c>
      <c r="CP18" s="22">
        <f t="shared" si="17"/>
        <v>2.332104635913085</v>
      </c>
      <c r="CQ18" s="22">
        <f t="shared" si="18"/>
        <v>2.8309144781060427</v>
      </c>
      <c r="CR18" s="22"/>
      <c r="CS18" s="22">
        <f t="shared" si="19"/>
        <v>2.2791172403164937</v>
      </c>
      <c r="CU18" s="22">
        <f t="shared" si="20"/>
        <v>0.55179723778954903</v>
      </c>
      <c r="CV18" s="22"/>
      <c r="CX18" s="23">
        <f t="shared" si="21"/>
        <v>0.24211007140331348</v>
      </c>
      <c r="CY18" s="23"/>
      <c r="DA18" s="21">
        <f t="shared" si="31"/>
        <v>253.54999999999998</v>
      </c>
      <c r="DB18" s="21">
        <f t="shared" si="31"/>
        <v>23.412499999999998</v>
      </c>
      <c r="DC18" s="21">
        <f t="shared" si="31"/>
        <v>0</v>
      </c>
      <c r="DD18" s="21">
        <f t="shared" si="31"/>
        <v>230.13749999999999</v>
      </c>
      <c r="DF18" s="21">
        <f t="shared" si="32"/>
        <v>-73.36740088105725</v>
      </c>
      <c r="DG18" s="21">
        <f t="shared" si="32"/>
        <v>-20.479166666666668</v>
      </c>
      <c r="DH18" s="21">
        <f t="shared" si="32"/>
        <v>0</v>
      </c>
      <c r="DI18" s="21">
        <f t="shared" si="32"/>
        <v>-52.888234214390607</v>
      </c>
      <c r="DK18" s="21">
        <f t="shared" si="33"/>
        <v>-68.092951541850226</v>
      </c>
      <c r="DL18" s="21">
        <f t="shared" si="33"/>
        <v>-22.732499999999998</v>
      </c>
      <c r="DM18" s="21">
        <f t="shared" si="33"/>
        <v>0</v>
      </c>
      <c r="DN18" s="21">
        <f t="shared" si="33"/>
        <v>-45.360451541850225</v>
      </c>
      <c r="DP18" s="30" t="s">
        <v>24</v>
      </c>
      <c r="DQ18" s="31" t="s">
        <v>43</v>
      </c>
      <c r="DR18" s="21">
        <f t="shared" si="34"/>
        <v>-15.179476783201178</v>
      </c>
      <c r="DS18" s="21">
        <f t="shared" si="34"/>
        <v>0</v>
      </c>
      <c r="DT18" s="21">
        <f t="shared" si="34"/>
        <v>-15.179476783201178</v>
      </c>
      <c r="DV18">
        <v>591.47985347985343</v>
      </c>
      <c r="DX18" s="1">
        <f>DV18*DT18*0.001</f>
        <v>-8.9783547036286695</v>
      </c>
      <c r="EB18" s="31" t="s">
        <v>43</v>
      </c>
      <c r="EC18" s="1">
        <f t="shared" si="23"/>
        <v>1.2830029824321574</v>
      </c>
      <c r="ED18" s="1">
        <f t="shared" si="24"/>
        <v>-7.3295334053151945E-2</v>
      </c>
      <c r="EE18" s="1">
        <f t="shared" si="25"/>
        <v>7.7686470552496649</v>
      </c>
      <c r="EF18" s="1">
        <f t="shared" si="26"/>
        <v>8.9783547036286695</v>
      </c>
    </row>
    <row r="19" spans="4:139" x14ac:dyDescent="0.3">
      <c r="D19" t="str">
        <f t="shared" si="22"/>
        <v>00_Україна</v>
      </c>
      <c r="F19" s="30" t="s">
        <v>2</v>
      </c>
      <c r="G19" s="31" t="s">
        <v>44</v>
      </c>
      <c r="H19" t="s">
        <v>17</v>
      </c>
      <c r="I19" s="21">
        <v>1503.2</v>
      </c>
      <c r="J19" s="21">
        <v>1481.8000000000002</v>
      </c>
      <c r="K19" s="21">
        <v>1483.6</v>
      </c>
      <c r="L19" s="21">
        <v>1492.4</v>
      </c>
      <c r="M19" s="21">
        <v>788.78568798895537</v>
      </c>
      <c r="N19" s="21">
        <v>859.6</v>
      </c>
      <c r="P19" s="21">
        <v>2556.44</v>
      </c>
      <c r="Q19" s="21">
        <v>3110.3</v>
      </c>
      <c r="R19" s="21">
        <v>2372.3300000000004</v>
      </c>
      <c r="S19" s="21">
        <v>3158.2400000000002</v>
      </c>
      <c r="T19" s="21">
        <v>1344.9464921465967</v>
      </c>
      <c r="U19" s="21">
        <v>1894.61</v>
      </c>
      <c r="W19" s="22">
        <v>1.7006652474720596</v>
      </c>
      <c r="X19" s="22">
        <v>2.0990012147388311</v>
      </c>
      <c r="Y19" s="22">
        <v>1.5990361283364791</v>
      </c>
      <c r="Z19" s="22">
        <v>2.116215491825248</v>
      </c>
      <c r="AA19" s="22">
        <v>1.7050848064644761</v>
      </c>
      <c r="AB19" s="22">
        <v>2.2040600279199625</v>
      </c>
      <c r="AD19" s="21">
        <v>51.2</v>
      </c>
      <c r="AE19" s="21">
        <v>56.6</v>
      </c>
      <c r="AF19" s="21">
        <v>60.9</v>
      </c>
      <c r="AG19" s="21">
        <v>51.800000000000004</v>
      </c>
      <c r="AH19" s="21">
        <v>6.1</v>
      </c>
      <c r="AI19" s="21">
        <v>2.9800000000000004</v>
      </c>
      <c r="AK19" s="21">
        <v>140.72</v>
      </c>
      <c r="AL19" s="21">
        <v>174.83</v>
      </c>
      <c r="AM19" s="21">
        <v>167.35000000000002</v>
      </c>
      <c r="AN19" s="21">
        <v>140.51000000000002</v>
      </c>
      <c r="AO19" s="21">
        <v>13.120000000000001</v>
      </c>
      <c r="AP19" s="21">
        <v>8.1420000000000012</v>
      </c>
      <c r="AR19" s="22">
        <v>2.7484374999999996</v>
      </c>
      <c r="AS19" s="22">
        <v>3.0888692579505301</v>
      </c>
      <c r="AT19" s="22">
        <v>2.7479474548440068</v>
      </c>
      <c r="AU19" s="22">
        <v>2.7125482625482626</v>
      </c>
      <c r="AV19" s="22">
        <v>2.1508196721311479</v>
      </c>
      <c r="AW19" s="22">
        <v>2.7322147651006712</v>
      </c>
      <c r="AY19" s="21">
        <v>0</v>
      </c>
      <c r="AZ19" s="21">
        <v>0</v>
      </c>
      <c r="BA19" s="21">
        <v>0</v>
      </c>
      <c r="BB19" s="21">
        <v>0</v>
      </c>
      <c r="BC19" s="21">
        <v>0</v>
      </c>
      <c r="BD19" s="21">
        <v>0</v>
      </c>
      <c r="BF19" s="21">
        <v>0</v>
      </c>
      <c r="BG19" s="21">
        <v>0</v>
      </c>
      <c r="BH19" s="21">
        <v>0</v>
      </c>
      <c r="BI19" s="21">
        <v>0</v>
      </c>
      <c r="BJ19" s="21">
        <v>0</v>
      </c>
      <c r="BK19" s="21">
        <v>0</v>
      </c>
      <c r="BM19" s="22" t="s">
        <v>5</v>
      </c>
      <c r="BN19" s="22" t="s">
        <v>5</v>
      </c>
      <c r="BO19" s="22" t="s">
        <v>5</v>
      </c>
      <c r="BP19" s="22" t="s">
        <v>5</v>
      </c>
      <c r="BQ19" s="22" t="s">
        <v>5</v>
      </c>
      <c r="BR19" s="22" t="s">
        <v>5</v>
      </c>
      <c r="BT19" s="21">
        <v>1452</v>
      </c>
      <c r="BU19" s="21">
        <v>1425.2000000000003</v>
      </c>
      <c r="BV19" s="21">
        <v>1422.7</v>
      </c>
      <c r="BW19" s="21">
        <v>1440.6000000000001</v>
      </c>
      <c r="BX19" s="21">
        <v>782.68568798895535</v>
      </c>
      <c r="BY19" s="21">
        <v>856.62</v>
      </c>
      <c r="CA19" s="21">
        <v>2415.7200000000003</v>
      </c>
      <c r="CB19" s="21">
        <v>2935.4700000000003</v>
      </c>
      <c r="CC19" s="21">
        <v>2204.9800000000005</v>
      </c>
      <c r="CD19" s="21">
        <v>3017.7299999999996</v>
      </c>
      <c r="CE19" s="21">
        <v>1331.8264921465968</v>
      </c>
      <c r="CF19" s="21">
        <v>1886.4679999999998</v>
      </c>
      <c r="CH19" s="22">
        <v>1.6637190082644631</v>
      </c>
      <c r="CI19" s="22">
        <v>2.059689868088689</v>
      </c>
      <c r="CJ19" s="22">
        <v>1.5498559077809801</v>
      </c>
      <c r="CK19" s="22">
        <v>2.094773011245314</v>
      </c>
      <c r="CL19" s="22">
        <v>1.7016108925775968</v>
      </c>
      <c r="CM19" s="22">
        <v>2.2022226891737291</v>
      </c>
      <c r="CP19" s="22">
        <f t="shared" si="17"/>
        <v>1.8787295205931542</v>
      </c>
      <c r="CQ19" s="22">
        <f t="shared" si="18"/>
        <v>2.8244506188356997</v>
      </c>
      <c r="CR19" s="22"/>
      <c r="CS19" s="22">
        <f t="shared" si="19"/>
        <v>1.8420094488448615</v>
      </c>
      <c r="CU19" s="22">
        <f t="shared" si="20"/>
        <v>0.98244116999083819</v>
      </c>
      <c r="CV19" s="22"/>
      <c r="CX19" s="23">
        <f t="shared" si="21"/>
        <v>0.53335294811160427</v>
      </c>
      <c r="CY19" s="23"/>
      <c r="DA19" s="21">
        <f t="shared" si="31"/>
        <v>1490.25</v>
      </c>
      <c r="DB19" s="21">
        <f t="shared" si="31"/>
        <v>55.124999999999993</v>
      </c>
      <c r="DC19" s="21">
        <f t="shared" si="31"/>
        <v>0</v>
      </c>
      <c r="DD19" s="21">
        <f t="shared" si="31"/>
        <v>1435.1250000000002</v>
      </c>
      <c r="DF19" s="21">
        <f t="shared" si="32"/>
        <v>-701.46431201104474</v>
      </c>
      <c r="DG19" s="21">
        <f t="shared" si="32"/>
        <v>-49.024999999999991</v>
      </c>
      <c r="DH19" s="21">
        <f t="shared" si="32"/>
        <v>0</v>
      </c>
      <c r="DI19" s="21">
        <f t="shared" si="32"/>
        <v>-652.43931201104476</v>
      </c>
      <c r="DK19" s="21">
        <f t="shared" si="33"/>
        <v>-630.65000000000009</v>
      </c>
      <c r="DL19" s="21">
        <f t="shared" si="33"/>
        <v>-52.144999999999996</v>
      </c>
      <c r="DM19" s="21">
        <f t="shared" si="33"/>
        <v>0</v>
      </c>
      <c r="DN19" s="21">
        <f t="shared" si="33"/>
        <v>-578.50500000000011</v>
      </c>
      <c r="DP19" s="30" t="s">
        <v>2</v>
      </c>
      <c r="DQ19" s="31" t="s">
        <v>44</v>
      </c>
      <c r="DR19" s="21">
        <f t="shared" si="34"/>
        <v>-63.968621210293172</v>
      </c>
      <c r="DS19" s="21">
        <f t="shared" si="34"/>
        <v>0</v>
      </c>
      <c r="DT19" s="21">
        <f t="shared" si="34"/>
        <v>-63.968621210293172</v>
      </c>
      <c r="DV19">
        <v>610.1098901098901</v>
      </c>
      <c r="DX19" s="1">
        <f>DV19*DT19*0.001</f>
        <v>-39.027888457093155</v>
      </c>
      <c r="EB19" s="31" t="s">
        <v>44</v>
      </c>
      <c r="EC19" s="1">
        <f t="shared" si="23"/>
        <v>4.1736666560033484</v>
      </c>
      <c r="ED19" s="1">
        <f t="shared" si="24"/>
        <v>0.58706327216369247</v>
      </c>
      <c r="EE19" s="1">
        <f t="shared" si="25"/>
        <v>34.26715852892611</v>
      </c>
      <c r="EF19" s="1">
        <f t="shared" si="26"/>
        <v>39.027888457093148</v>
      </c>
    </row>
    <row r="20" spans="4:139" x14ac:dyDescent="0.3">
      <c r="D20" t="str">
        <f t="shared" si="22"/>
        <v>00_Україна</v>
      </c>
      <c r="F20" s="12"/>
      <c r="G20" s="12" t="s">
        <v>53</v>
      </c>
      <c r="H20" t="s">
        <v>17</v>
      </c>
      <c r="I20" s="29">
        <v>30.599999999999966</v>
      </c>
      <c r="J20" s="29">
        <v>26.799999999999841</v>
      </c>
      <c r="K20" s="29">
        <v>17.899999999999977</v>
      </c>
      <c r="L20" s="29">
        <v>18.5</v>
      </c>
      <c r="M20" s="29">
        <v>6.3239978305172286</v>
      </c>
      <c r="N20" s="29">
        <v>8.4592702791210854</v>
      </c>
      <c r="O20" s="25"/>
      <c r="P20" s="29">
        <v>17.7800000000002</v>
      </c>
      <c r="Q20" s="29">
        <v>23.250000000000341</v>
      </c>
      <c r="R20" s="29">
        <v>11.39999999999975</v>
      </c>
      <c r="S20" s="29">
        <v>22.020000000000095</v>
      </c>
      <c r="T20" s="29">
        <v>7.181542024318933</v>
      </c>
      <c r="U20" s="29">
        <v>9.1751973070334785</v>
      </c>
      <c r="V20" s="25"/>
      <c r="W20" s="26">
        <v>0.58104575163399408</v>
      </c>
      <c r="X20" s="26">
        <v>0.86753731343285367</v>
      </c>
      <c r="Y20" s="26">
        <v>0.63687150837987505</v>
      </c>
      <c r="Z20" s="26">
        <v>1.1902702702702754</v>
      </c>
      <c r="AA20" s="26">
        <v>1.1356015951908647</v>
      </c>
      <c r="AB20" s="26">
        <v>1.0846322441877077</v>
      </c>
      <c r="AC20" s="25"/>
      <c r="AD20" s="29">
        <v>2.8999999999999853</v>
      </c>
      <c r="AE20" s="29">
        <v>2.8500000000000165</v>
      </c>
      <c r="AF20" s="29">
        <v>1.4000000000000199</v>
      </c>
      <c r="AG20" s="29">
        <v>0.91250000000000764</v>
      </c>
      <c r="AH20" s="29">
        <v>0.61666666666666692</v>
      </c>
      <c r="AI20" s="29">
        <v>0.60000000000000009</v>
      </c>
      <c r="AJ20" s="25"/>
      <c r="AK20" s="29">
        <v>2.8099999999999419</v>
      </c>
      <c r="AL20" s="29">
        <v>4.0750000000000295</v>
      </c>
      <c r="AM20" s="29">
        <v>0.89999999999997371</v>
      </c>
      <c r="AN20" s="29">
        <v>2.2862500000000052</v>
      </c>
      <c r="AO20" s="29">
        <v>1.3716666666666675</v>
      </c>
      <c r="AP20" s="29">
        <v>1.5200000000000005</v>
      </c>
      <c r="AQ20" s="25"/>
      <c r="AR20" s="26">
        <v>0.96896551724136415</v>
      </c>
      <c r="AS20" s="26">
        <v>1.4298245614035108</v>
      </c>
      <c r="AT20" s="26">
        <v>0.64285714285711493</v>
      </c>
      <c r="AU20" s="26">
        <v>2.5054794520547792</v>
      </c>
      <c r="AV20" s="26">
        <v>2.2243243243243249</v>
      </c>
      <c r="AW20" s="26">
        <v>2.5333333333333337</v>
      </c>
      <c r="AX20" s="25"/>
      <c r="AY20" s="29">
        <v>0</v>
      </c>
      <c r="AZ20" s="29">
        <v>0</v>
      </c>
      <c r="BA20" s="29">
        <v>0</v>
      </c>
      <c r="BB20" s="29">
        <v>0</v>
      </c>
      <c r="BC20" s="29">
        <v>0</v>
      </c>
      <c r="BD20" s="29">
        <v>0</v>
      </c>
      <c r="BE20" s="25"/>
      <c r="BF20" s="29">
        <v>0</v>
      </c>
      <c r="BG20" s="29">
        <v>0</v>
      </c>
      <c r="BH20" s="29">
        <v>0</v>
      </c>
      <c r="BI20" s="29">
        <v>0</v>
      </c>
      <c r="BJ20" s="29">
        <v>0</v>
      </c>
      <c r="BK20" s="29">
        <v>0</v>
      </c>
      <c r="BL20" s="25"/>
      <c r="BM20" s="26" t="s">
        <v>5</v>
      </c>
      <c r="BN20" s="26" t="s">
        <v>5</v>
      </c>
      <c r="BO20" s="26" t="s">
        <v>5</v>
      </c>
      <c r="BP20" s="26" t="s">
        <v>5</v>
      </c>
      <c r="BQ20" s="26" t="s">
        <v>5</v>
      </c>
      <c r="BR20" s="26" t="s">
        <v>5</v>
      </c>
      <c r="BS20" s="25"/>
      <c r="BT20" s="29">
        <v>27.699999999999982</v>
      </c>
      <c r="BU20" s="29">
        <v>23.949999999999825</v>
      </c>
      <c r="BV20" s="29">
        <v>16.499999999999957</v>
      </c>
      <c r="BW20" s="29">
        <v>17.587499999999991</v>
      </c>
      <c r="BX20" s="29">
        <v>5.7073311638505615</v>
      </c>
      <c r="BY20" s="29">
        <v>7.8592702791210858</v>
      </c>
      <c r="BZ20" s="25"/>
      <c r="CA20" s="29">
        <v>14.970000000000258</v>
      </c>
      <c r="CB20" s="29">
        <v>19.17500000000031</v>
      </c>
      <c r="CC20" s="29">
        <v>10.499999999999776</v>
      </c>
      <c r="CD20" s="29">
        <v>19.733750000000089</v>
      </c>
      <c r="CE20" s="29">
        <v>5.809875357652265</v>
      </c>
      <c r="CF20" s="29">
        <v>7.655197307033478</v>
      </c>
      <c r="CG20" s="25"/>
      <c r="CH20" s="26">
        <v>0.54043321299639957</v>
      </c>
      <c r="CI20" s="26">
        <v>0.80062630480168895</v>
      </c>
      <c r="CJ20" s="26">
        <v>0.63636363636362447</v>
      </c>
      <c r="CK20" s="26">
        <v>1.1220326936744904</v>
      </c>
      <c r="CL20" s="26">
        <v>1.0179671007092079</v>
      </c>
      <c r="CM20" s="26">
        <v>0.97403410687761338</v>
      </c>
      <c r="CP20" s="22">
        <f t="shared" si="17"/>
        <v>0.81893121092924948</v>
      </c>
      <c r="CQ20" s="22">
        <f t="shared" si="18"/>
        <v>1.3867816683891923</v>
      </c>
      <c r="CR20" s="22"/>
      <c r="CS20" s="22">
        <f t="shared" si="19"/>
        <v>0.77486396195905083</v>
      </c>
      <c r="CU20" s="22">
        <f t="shared" si="20"/>
        <v>0.61191770643014143</v>
      </c>
      <c r="CV20" s="22"/>
      <c r="CX20" s="23">
        <f t="shared" si="21"/>
        <v>0.78970985420855</v>
      </c>
      <c r="CY20" s="23"/>
      <c r="DA20" s="29">
        <f t="shared" si="31"/>
        <v>23.449999999999946</v>
      </c>
      <c r="DB20" s="29">
        <f t="shared" si="31"/>
        <v>2.0156250000000071</v>
      </c>
      <c r="DC20" s="29">
        <f t="shared" si="31"/>
        <v>0</v>
      </c>
      <c r="DD20" s="29">
        <f t="shared" si="31"/>
        <v>21.434374999999939</v>
      </c>
      <c r="DF20" s="29">
        <f t="shared" si="32"/>
        <v>-17.126002169482717</v>
      </c>
      <c r="DG20" s="29">
        <f t="shared" si="32"/>
        <v>-1.3989583333333404</v>
      </c>
      <c r="DH20" s="29">
        <f t="shared" si="32"/>
        <v>0</v>
      </c>
      <c r="DI20" s="29">
        <f t="shared" si="32"/>
        <v>-15.727043836149377</v>
      </c>
      <c r="DK20" s="29">
        <f t="shared" si="33"/>
        <v>-14.990729720878861</v>
      </c>
      <c r="DL20" s="29">
        <f t="shared" si="33"/>
        <v>-1.4156250000000072</v>
      </c>
      <c r="DM20" s="29">
        <f t="shared" si="33"/>
        <v>0</v>
      </c>
      <c r="DN20" s="29">
        <f t="shared" si="33"/>
        <v>-13.575104720878853</v>
      </c>
      <c r="DP20" s="12"/>
      <c r="DQ20" s="12" t="s">
        <v>53</v>
      </c>
      <c r="DR20" s="29">
        <f t="shared" si="34"/>
        <v>4.5202463241785895E-2</v>
      </c>
      <c r="DS20" s="29">
        <f t="shared" si="34"/>
        <v>0</v>
      </c>
      <c r="DT20" s="29">
        <f t="shared" si="34"/>
        <v>4.5202463241785895E-2</v>
      </c>
      <c r="DV20">
        <v>601.41025641025635</v>
      </c>
      <c r="DX20" s="1">
        <f>DV20*DT20*0.001</f>
        <v>2.7185225008617642E-2</v>
      </c>
      <c r="EB20" s="12" t="s">
        <v>53</v>
      </c>
      <c r="EC20" s="1">
        <f t="shared" si="23"/>
        <v>-3.2856780452230223E-4</v>
      </c>
      <c r="ED20" s="1">
        <f t="shared" si="24"/>
        <v>-0.50370030881100225</v>
      </c>
      <c r="EE20" s="1">
        <f t="shared" si="25"/>
        <v>0.47684365160690695</v>
      </c>
      <c r="EF20" s="1">
        <f t="shared" si="26"/>
        <v>-2.7185225008617604E-2</v>
      </c>
    </row>
    <row r="21" spans="4:139" x14ac:dyDescent="0.3">
      <c r="D21" t="str">
        <f t="shared" si="22"/>
        <v>00_Україна</v>
      </c>
      <c r="H21" t="s">
        <v>17</v>
      </c>
    </row>
    <row r="22" spans="4:139" x14ac:dyDescent="0.3">
      <c r="D22" t="str">
        <f t="shared" si="22"/>
        <v>00_Україна</v>
      </c>
      <c r="F22" s="32" t="s">
        <v>3</v>
      </c>
      <c r="G22" s="33" t="s">
        <v>54</v>
      </c>
      <c r="H22" t="s">
        <v>17</v>
      </c>
      <c r="I22" s="21">
        <v>98.9</v>
      </c>
      <c r="J22" s="21">
        <v>93</v>
      </c>
      <c r="K22" s="21">
        <v>93.9</v>
      </c>
      <c r="L22" s="21">
        <v>93.6</v>
      </c>
      <c r="M22" s="21">
        <v>68.2</v>
      </c>
      <c r="N22" s="21">
        <v>65.900000000000006</v>
      </c>
      <c r="P22" s="21">
        <v>1010.01</v>
      </c>
      <c r="Q22" s="21">
        <v>911.68000000000006</v>
      </c>
      <c r="R22" s="21">
        <v>923.46</v>
      </c>
      <c r="S22" s="21">
        <v>1354.56</v>
      </c>
      <c r="T22" s="21">
        <v>911.63000000000011</v>
      </c>
      <c r="U22" s="21">
        <v>932.64</v>
      </c>
      <c r="W22" s="22">
        <v>10.212436804853386</v>
      </c>
      <c r="X22" s="22">
        <v>9.8030107526881736</v>
      </c>
      <c r="Y22" s="22">
        <v>9.8345047923322682</v>
      </c>
      <c r="Z22" s="22">
        <v>14.471794871794872</v>
      </c>
      <c r="AA22" s="22">
        <v>13.367008797653959</v>
      </c>
      <c r="AB22" s="22">
        <v>14.15235204855842</v>
      </c>
      <c r="AD22" s="21">
        <v>1.9</v>
      </c>
      <c r="AE22" s="21">
        <v>2</v>
      </c>
      <c r="AF22" s="21">
        <v>2.5333333333333332</v>
      </c>
      <c r="AG22" s="21">
        <v>3.1333333333333333</v>
      </c>
      <c r="AH22" s="21">
        <v>1.5333333333333332</v>
      </c>
      <c r="AI22" s="21">
        <v>1.2399999999999998</v>
      </c>
      <c r="AK22" s="21">
        <v>49.730000000000004</v>
      </c>
      <c r="AL22" s="21">
        <v>51.491250000000008</v>
      </c>
      <c r="AM22" s="21">
        <v>63.443333333333342</v>
      </c>
      <c r="AN22" s="21">
        <v>83.433333333333337</v>
      </c>
      <c r="AO22" s="21">
        <v>42.448888888888895</v>
      </c>
      <c r="AP22" s="21">
        <v>34.6</v>
      </c>
      <c r="AR22" s="22">
        <v>26.173684210526318</v>
      </c>
      <c r="AS22" s="22">
        <v>25.745625000000004</v>
      </c>
      <c r="AT22" s="22">
        <v>25.043421052631583</v>
      </c>
      <c r="AU22" s="22">
        <v>26.627659574468087</v>
      </c>
      <c r="AV22" s="22">
        <v>27.6840579710145</v>
      </c>
      <c r="AW22" s="22">
        <v>27.903225806451619</v>
      </c>
      <c r="AY22" s="21">
        <v>0</v>
      </c>
      <c r="AZ22" s="21">
        <v>0</v>
      </c>
      <c r="BA22" s="21">
        <v>0</v>
      </c>
      <c r="BB22" s="21">
        <v>0</v>
      </c>
      <c r="BC22" s="21">
        <v>0</v>
      </c>
      <c r="BD22" s="21">
        <v>0</v>
      </c>
      <c r="BF22" s="21">
        <v>0</v>
      </c>
      <c r="BG22" s="21">
        <v>0</v>
      </c>
      <c r="BH22" s="21">
        <v>0</v>
      </c>
      <c r="BI22" s="21">
        <v>0</v>
      </c>
      <c r="BJ22" s="21">
        <v>0</v>
      </c>
      <c r="BK22" s="21">
        <v>0</v>
      </c>
      <c r="BM22" s="22" t="s">
        <v>5</v>
      </c>
      <c r="BN22" s="22" t="s">
        <v>5</v>
      </c>
      <c r="BO22" s="22" t="s">
        <v>5</v>
      </c>
      <c r="BP22" s="22" t="s">
        <v>5</v>
      </c>
      <c r="BQ22" s="22" t="s">
        <v>5</v>
      </c>
      <c r="BR22" s="22" t="s">
        <v>5</v>
      </c>
      <c r="BT22" s="21">
        <v>97</v>
      </c>
      <c r="BU22" s="21">
        <v>91</v>
      </c>
      <c r="BV22" s="21">
        <v>91.366666666666674</v>
      </c>
      <c r="BW22" s="21">
        <v>90.466666666666669</v>
      </c>
      <c r="BX22" s="21">
        <v>66.733333333333334</v>
      </c>
      <c r="BY22" s="21">
        <v>64.66</v>
      </c>
      <c r="CA22" s="21">
        <v>960.28</v>
      </c>
      <c r="CB22" s="21">
        <v>860.18875000000003</v>
      </c>
      <c r="CC22" s="21">
        <v>860.01666666666665</v>
      </c>
      <c r="CD22" s="21">
        <v>1271.1266666666666</v>
      </c>
      <c r="CE22" s="21">
        <v>870.85555555555561</v>
      </c>
      <c r="CF22" s="21">
        <v>898.04</v>
      </c>
      <c r="CH22" s="22">
        <v>9.8997938144329893</v>
      </c>
      <c r="CI22" s="22">
        <v>9.4526236263736259</v>
      </c>
      <c r="CJ22" s="22">
        <v>9.4128055454213779</v>
      </c>
      <c r="CK22" s="22">
        <v>14.050773765659542</v>
      </c>
      <c r="CL22" s="22">
        <v>13.04978354978355</v>
      </c>
      <c r="CM22" s="22">
        <v>13.888648314259202</v>
      </c>
      <c r="CP22" s="22">
        <f t="shared" si="17"/>
        <v>11.080436805417175</v>
      </c>
      <c r="CQ22" s="22">
        <f t="shared" si="18"/>
        <v>25.897597459406498</v>
      </c>
      <c r="CR22" s="22"/>
      <c r="CS22" s="22">
        <f t="shared" si="19"/>
        <v>10.703999187971885</v>
      </c>
      <c r="CU22" s="22">
        <f t="shared" si="20"/>
        <v>15.193598271434613</v>
      </c>
      <c r="CV22" s="22"/>
      <c r="CX22" s="23">
        <f t="shared" si="21"/>
        <v>1.4194319342351693</v>
      </c>
      <c r="CY22" s="23"/>
      <c r="DA22" s="21">
        <f>DA54+DA86+DA118</f>
        <v>94.85</v>
      </c>
      <c r="DB22" s="21">
        <f>DB54+DB86+DB118</f>
        <v>2.3916666666666666</v>
      </c>
      <c r="DC22" s="21">
        <f>DC54+DC86+DC118</f>
        <v>0</v>
      </c>
      <c r="DD22" s="21">
        <f>DD54+DD86+DD118</f>
        <v>92.458333333333343</v>
      </c>
      <c r="DF22" s="21">
        <f>DF54+DF86+DF118</f>
        <v>-26.649999999999995</v>
      </c>
      <c r="DG22" s="21">
        <f>DG54+DG86+DG118</f>
        <v>-0.85833333333333317</v>
      </c>
      <c r="DH22" s="21">
        <f>DH54+DH86+DH118</f>
        <v>0</v>
      </c>
      <c r="DI22" s="21">
        <f>DI54+DI86+DI118</f>
        <v>-25.725000000000005</v>
      </c>
      <c r="DK22" s="21">
        <f>DK54+DK86+DK118</f>
        <v>-28.949999999999989</v>
      </c>
      <c r="DL22" s="21">
        <f>DL54+DL86+DL118</f>
        <v>-1.1516666666666664</v>
      </c>
      <c r="DM22" s="21">
        <f>DM54+DM86+DM118</f>
        <v>0</v>
      </c>
      <c r="DN22" s="21">
        <f>DN54+DN86+DN118</f>
        <v>-27.798333333333336</v>
      </c>
      <c r="DP22" s="32" t="s">
        <v>3</v>
      </c>
      <c r="DQ22" s="33" t="s">
        <v>54</v>
      </c>
      <c r="DR22" s="21">
        <f>DR54+DR86+DR118</f>
        <v>-11.156855553650242</v>
      </c>
      <c r="DS22" s="21">
        <f>DS54+DS86+DS118</f>
        <v>0</v>
      </c>
      <c r="DT22" s="21">
        <f>DT54+DT86+DT118</f>
        <v>-11.156855553650242</v>
      </c>
      <c r="DV22">
        <v>182.90842490842488</v>
      </c>
      <c r="DX22" s="1">
        <f>DV22*DT22*0.001</f>
        <v>-2.0406828762489786</v>
      </c>
      <c r="EB22" s="33" t="s">
        <v>54</v>
      </c>
      <c r="EC22" s="1">
        <f t="shared" si="23"/>
        <v>9.3587854218330616E-2</v>
      </c>
      <c r="ED22" s="1">
        <f t="shared" si="24"/>
        <v>0.35413625351658756</v>
      </c>
      <c r="EE22" s="1">
        <f t="shared" si="25"/>
        <v>1.5929587685140605</v>
      </c>
      <c r="EF22" s="1">
        <f t="shared" si="26"/>
        <v>2.0406828762489786</v>
      </c>
    </row>
    <row r="23" spans="4:139" x14ac:dyDescent="0.3">
      <c r="D23" t="str">
        <f t="shared" si="22"/>
        <v>00_Україна</v>
      </c>
      <c r="H23" t="s">
        <v>17</v>
      </c>
    </row>
    <row r="24" spans="4:139" x14ac:dyDescent="0.3">
      <c r="D24" t="str">
        <f t="shared" si="22"/>
        <v>00_Україна</v>
      </c>
      <c r="F24" s="32" t="s">
        <v>26</v>
      </c>
      <c r="G24" s="33" t="s">
        <v>55</v>
      </c>
      <c r="H24" t="s">
        <v>17</v>
      </c>
      <c r="I24" s="21">
        <v>92.5</v>
      </c>
      <c r="J24" s="21">
        <v>92.7</v>
      </c>
      <c r="K24" s="21">
        <v>91.8</v>
      </c>
      <c r="L24" s="21">
        <v>89.4</v>
      </c>
      <c r="M24" s="21">
        <v>38.800000000000004</v>
      </c>
      <c r="N24" s="21">
        <v>41.8</v>
      </c>
      <c r="P24" s="21">
        <v>2339.8900000000003</v>
      </c>
      <c r="Q24" s="21">
        <v>2321.4</v>
      </c>
      <c r="R24" s="21">
        <v>2254.27</v>
      </c>
      <c r="S24" s="21">
        <v>2280.33</v>
      </c>
      <c r="T24" s="21">
        <v>780.85000000000014</v>
      </c>
      <c r="U24" s="21">
        <v>879.53000000000009</v>
      </c>
      <c r="W24" s="22">
        <v>25.296108108108111</v>
      </c>
      <c r="X24" s="22">
        <v>25.042071197411005</v>
      </c>
      <c r="Y24" s="22">
        <v>24.556318082788671</v>
      </c>
      <c r="Z24" s="22">
        <v>25.50704697986577</v>
      </c>
      <c r="AA24" s="22">
        <v>20.125</v>
      </c>
      <c r="AB24" s="22">
        <v>21.041387559808616</v>
      </c>
      <c r="AD24" s="21">
        <v>11.5</v>
      </c>
      <c r="AE24" s="21">
        <v>12.3</v>
      </c>
      <c r="AF24" s="21">
        <v>12</v>
      </c>
      <c r="AG24" s="21">
        <v>10.9</v>
      </c>
      <c r="AH24" s="21">
        <v>1.6</v>
      </c>
      <c r="AI24" s="21">
        <v>2.0454545454545454</v>
      </c>
      <c r="AK24" s="21">
        <v>638.2700000000001</v>
      </c>
      <c r="AL24" s="21">
        <v>708.68000000000006</v>
      </c>
      <c r="AM24" s="21">
        <v>660.49</v>
      </c>
      <c r="AN24" s="21">
        <v>588.23</v>
      </c>
      <c r="AO24" s="21">
        <v>63.629999999999974</v>
      </c>
      <c r="AP24" s="21">
        <v>99.268181818181816</v>
      </c>
      <c r="AR24" s="22">
        <v>55.501739130434792</v>
      </c>
      <c r="AS24" s="22">
        <v>57.616260162601627</v>
      </c>
      <c r="AT24" s="22">
        <v>55.040833333333332</v>
      </c>
      <c r="AU24" s="22">
        <v>53.966055045871556</v>
      </c>
      <c r="AV24" s="22">
        <v>39.768749999999983</v>
      </c>
      <c r="AW24" s="22">
        <v>48.531111111111109</v>
      </c>
      <c r="AY24" s="21">
        <v>2.4308000000000001</v>
      </c>
      <c r="AZ24" s="21">
        <v>2.4011</v>
      </c>
      <c r="BA24" s="21">
        <v>2.423</v>
      </c>
      <c r="BB24" s="21">
        <v>2.4535999999999998</v>
      </c>
      <c r="BC24" s="21">
        <v>0.42259999999999998</v>
      </c>
      <c r="BD24" s="21">
        <v>0.376</v>
      </c>
      <c r="BF24" s="21">
        <v>271.68</v>
      </c>
      <c r="BG24" s="21">
        <v>232.62</v>
      </c>
      <c r="BH24" s="21">
        <v>243.15999999999997</v>
      </c>
      <c r="BI24" s="21">
        <v>231.35000000000002</v>
      </c>
      <c r="BJ24" s="21">
        <v>67.290000000000006</v>
      </c>
      <c r="BK24" s="21">
        <v>40.760000000000005</v>
      </c>
      <c r="BM24" s="22">
        <v>111.76567385222972</v>
      </c>
      <c r="BN24" s="22">
        <v>96.880596393319735</v>
      </c>
      <c r="BO24" s="22">
        <v>100.35493190260007</v>
      </c>
      <c r="BP24" s="22">
        <v>94.290022823606151</v>
      </c>
      <c r="BQ24" s="22">
        <v>159.22858495030763</v>
      </c>
      <c r="BR24" s="22">
        <v>108.40425531914894</v>
      </c>
      <c r="BT24" s="21">
        <v>78.569200000000009</v>
      </c>
      <c r="BU24" s="21">
        <v>77.99890000000002</v>
      </c>
      <c r="BV24" s="21">
        <v>77.376999999999995</v>
      </c>
      <c r="BW24" s="21">
        <v>76.046400000000006</v>
      </c>
      <c r="BX24" s="21">
        <v>36.7774</v>
      </c>
      <c r="BY24" s="21">
        <v>39.378545454545453</v>
      </c>
      <c r="CA24" s="21">
        <v>1429.94</v>
      </c>
      <c r="CB24" s="21">
        <v>1380.1</v>
      </c>
      <c r="CC24" s="21">
        <v>1350.62</v>
      </c>
      <c r="CD24" s="21">
        <v>1460.75</v>
      </c>
      <c r="CE24" s="21">
        <v>651.03000000000009</v>
      </c>
      <c r="CF24" s="21">
        <v>739.50181818181818</v>
      </c>
      <c r="CH24" s="22">
        <v>18.199752574800304</v>
      </c>
      <c r="CI24" s="22">
        <v>17.693839272092294</v>
      </c>
      <c r="CJ24" s="22">
        <v>17.455057704485828</v>
      </c>
      <c r="CK24" s="22">
        <v>19.208667339939826</v>
      </c>
      <c r="CL24" s="22">
        <v>17.701903886626027</v>
      </c>
      <c r="CM24" s="22">
        <v>18.779307606356948</v>
      </c>
      <c r="CP24" s="22">
        <f t="shared" si="17"/>
        <v>25.100386092043394</v>
      </c>
      <c r="CQ24" s="22">
        <f t="shared" si="18"/>
        <v>55.531221918060325</v>
      </c>
      <c r="CR24" s="22">
        <f t="shared" ref="CR24:CR32" si="35">AVERAGE(BM24:BP24)</f>
        <v>100.82280624293892</v>
      </c>
      <c r="CS24" s="22">
        <f t="shared" si="19"/>
        <v>18.139329222829563</v>
      </c>
      <c r="CU24" s="22">
        <f t="shared" si="20"/>
        <v>37.391892695230766</v>
      </c>
      <c r="CV24" s="22">
        <f t="shared" ref="CV24:CV33" si="36">CR24-CS24</f>
        <v>82.683477020109365</v>
      </c>
      <c r="CX24" s="23">
        <f t="shared" si="21"/>
        <v>2.0613713018765081</v>
      </c>
      <c r="CY24" s="23">
        <f t="shared" ref="CY24:CY32" si="37">CV24/CS24</f>
        <v>4.5582433619456371</v>
      </c>
      <c r="DA24" s="21">
        <f t="shared" ref="DA24:DD33" si="38">DA56+DA88+DA120</f>
        <v>91.6</v>
      </c>
      <c r="DB24" s="21">
        <f t="shared" si="38"/>
        <v>11.675000000000001</v>
      </c>
      <c r="DC24" s="21">
        <f t="shared" si="38"/>
        <v>2.4271250000000002</v>
      </c>
      <c r="DD24" s="21">
        <f t="shared" si="38"/>
        <v>77.497875000000008</v>
      </c>
      <c r="DF24" s="21">
        <f t="shared" ref="DF24:DI33" si="39">DF56+DF88+DF120</f>
        <v>-52.8</v>
      </c>
      <c r="DG24" s="21">
        <f t="shared" si="39"/>
        <v>-10.074999999999999</v>
      </c>
      <c r="DH24" s="21">
        <f t="shared" si="39"/>
        <v>-2.0045250000000001</v>
      </c>
      <c r="DI24" s="21">
        <f t="shared" si="39"/>
        <v>-40.720475000000008</v>
      </c>
      <c r="DK24" s="21">
        <f t="shared" ref="DK24:DN33" si="40">DK56+DK88+DK120</f>
        <v>-49.800000000000004</v>
      </c>
      <c r="DL24" s="21">
        <f t="shared" si="40"/>
        <v>-9.629545454545454</v>
      </c>
      <c r="DM24" s="21">
        <f t="shared" si="40"/>
        <v>-2.8031250000000001</v>
      </c>
      <c r="DN24" s="21">
        <f t="shared" si="40"/>
        <v>-38.119329545454548</v>
      </c>
      <c r="DP24" s="32" t="s">
        <v>26</v>
      </c>
      <c r="DQ24" s="33" t="s">
        <v>55</v>
      </c>
      <c r="DR24" s="21">
        <f t="shared" ref="DR24:DT33" si="41">DR56+DR88+DR120</f>
        <v>-359.97977577182962</v>
      </c>
      <c r="DS24" s="21">
        <f t="shared" si="41"/>
        <v>-256.69643564667297</v>
      </c>
      <c r="DT24" s="21">
        <f t="shared" si="41"/>
        <v>-616.67621141850259</v>
      </c>
      <c r="DV24">
        <v>0</v>
      </c>
    </row>
    <row r="25" spans="4:139" x14ac:dyDescent="0.3">
      <c r="D25" t="str">
        <f t="shared" si="22"/>
        <v>00_Україна</v>
      </c>
      <c r="F25" s="32" t="s">
        <v>27</v>
      </c>
      <c r="G25" s="33" t="s">
        <v>56</v>
      </c>
      <c r="H25" t="s">
        <v>17</v>
      </c>
      <c r="I25" s="21">
        <v>11.5</v>
      </c>
      <c r="J25" s="21">
        <v>10.8</v>
      </c>
      <c r="K25" s="21">
        <v>11.600000000000001</v>
      </c>
      <c r="L25" s="21">
        <v>11.2</v>
      </c>
      <c r="M25" s="21">
        <v>6</v>
      </c>
      <c r="N25" s="21">
        <v>6.4</v>
      </c>
      <c r="P25" s="21">
        <v>308.80000000000007</v>
      </c>
      <c r="Q25" s="21">
        <v>288.91000000000003</v>
      </c>
      <c r="R25" s="21">
        <v>294.20000000000005</v>
      </c>
      <c r="S25" s="21">
        <v>285.45000000000005</v>
      </c>
      <c r="T25" s="21">
        <v>156.59000000000003</v>
      </c>
      <c r="U25" s="21">
        <v>189.01000000000002</v>
      </c>
      <c r="W25" s="22">
        <v>26.852173913043483</v>
      </c>
      <c r="X25" s="22">
        <v>26.750925925925927</v>
      </c>
      <c r="Y25" s="22">
        <v>25.362068965517242</v>
      </c>
      <c r="Z25" s="22">
        <v>25.486607142857149</v>
      </c>
      <c r="AA25" s="22">
        <v>26.09833333333334</v>
      </c>
      <c r="AB25" s="22">
        <v>29.532812500000002</v>
      </c>
      <c r="AD25" s="21">
        <v>1.0333333333333332</v>
      </c>
      <c r="AE25" s="21">
        <v>1.3</v>
      </c>
      <c r="AF25" s="21">
        <v>1.5</v>
      </c>
      <c r="AG25" s="21">
        <v>1.2000000000000002</v>
      </c>
      <c r="AH25" s="21">
        <v>0.6</v>
      </c>
      <c r="AI25" s="21">
        <v>0.6</v>
      </c>
      <c r="AK25" s="21">
        <v>49.317777777777778</v>
      </c>
      <c r="AL25" s="21">
        <v>69.450000000000017</v>
      </c>
      <c r="AM25" s="21">
        <v>62.68</v>
      </c>
      <c r="AN25" s="21">
        <v>54.099999999999994</v>
      </c>
      <c r="AO25" s="21">
        <v>25.044444444444448</v>
      </c>
      <c r="AP25" s="21">
        <v>40.590000000000003</v>
      </c>
      <c r="AR25" s="22">
        <v>47.726881720430114</v>
      </c>
      <c r="AS25" s="22">
        <v>53.423076923076934</v>
      </c>
      <c r="AT25" s="22">
        <v>41.786666666666669</v>
      </c>
      <c r="AU25" s="22">
        <v>45.083333333333321</v>
      </c>
      <c r="AV25" s="22">
        <v>41.740740740740748</v>
      </c>
      <c r="AW25" s="22">
        <v>67.650000000000006</v>
      </c>
      <c r="AY25" s="21">
        <v>0</v>
      </c>
      <c r="AZ25" s="21">
        <v>0</v>
      </c>
      <c r="BA25" s="21">
        <v>0</v>
      </c>
      <c r="BB25" s="21">
        <v>0</v>
      </c>
      <c r="BC25" s="21">
        <v>0</v>
      </c>
      <c r="BD25" s="21">
        <v>0</v>
      </c>
      <c r="BF25" s="21">
        <v>0</v>
      </c>
      <c r="BG25" s="21">
        <v>0</v>
      </c>
      <c r="BH25" s="21">
        <v>0</v>
      </c>
      <c r="BI25" s="21">
        <v>0</v>
      </c>
      <c r="BJ25" s="21">
        <v>0</v>
      </c>
      <c r="BK25" s="21">
        <v>0</v>
      </c>
      <c r="BM25" s="22" t="s">
        <v>5</v>
      </c>
      <c r="BN25" s="22" t="s">
        <v>5</v>
      </c>
      <c r="BO25" s="22" t="s">
        <v>5</v>
      </c>
      <c r="BP25" s="22" t="s">
        <v>5</v>
      </c>
      <c r="BQ25" s="22" t="s">
        <v>5</v>
      </c>
      <c r="BR25" s="22" t="s">
        <v>5</v>
      </c>
      <c r="BT25" s="21">
        <v>10.466666666666665</v>
      </c>
      <c r="BU25" s="21">
        <v>9.5</v>
      </c>
      <c r="BV25" s="21">
        <v>10.100000000000001</v>
      </c>
      <c r="BW25" s="21">
        <v>10</v>
      </c>
      <c r="BX25" s="21">
        <v>5.4</v>
      </c>
      <c r="BY25" s="21">
        <v>5.8000000000000007</v>
      </c>
      <c r="CA25" s="21">
        <v>259.48222222222228</v>
      </c>
      <c r="CB25" s="21">
        <v>219.46000000000004</v>
      </c>
      <c r="CC25" s="21">
        <v>231.52000000000004</v>
      </c>
      <c r="CD25" s="21">
        <v>231.35</v>
      </c>
      <c r="CE25" s="21">
        <v>131.8677777777778</v>
      </c>
      <c r="CF25" s="21">
        <v>148.42000000000002</v>
      </c>
      <c r="CH25" s="22">
        <v>24.791295116772833</v>
      </c>
      <c r="CI25" s="22">
        <v>23.101052631578952</v>
      </c>
      <c r="CJ25" s="22">
        <v>22.922772277227722</v>
      </c>
      <c r="CK25" s="22">
        <v>23.134999999999998</v>
      </c>
      <c r="CL25" s="22">
        <v>24.419958847736627</v>
      </c>
      <c r="CM25" s="22">
        <v>25.589655172413792</v>
      </c>
      <c r="CP25" s="22">
        <f t="shared" si="17"/>
        <v>26.112943986835951</v>
      </c>
      <c r="CQ25" s="22">
        <f t="shared" si="18"/>
        <v>47.00498966087676</v>
      </c>
      <c r="CR25" s="22"/>
      <c r="CS25" s="22">
        <f t="shared" si="19"/>
        <v>23.487530006394877</v>
      </c>
      <c r="CU25" s="22">
        <f t="shared" si="20"/>
        <v>23.517459654481883</v>
      </c>
      <c r="CV25" s="22"/>
      <c r="CX25" s="23">
        <f t="shared" si="21"/>
        <v>1.0012742782267381</v>
      </c>
      <c r="CY25" s="23"/>
      <c r="DA25" s="21">
        <f t="shared" si="38"/>
        <v>11.274999999999999</v>
      </c>
      <c r="DB25" s="21">
        <f t="shared" si="38"/>
        <v>1.2583333333333333</v>
      </c>
      <c r="DC25" s="21">
        <f t="shared" si="38"/>
        <v>0</v>
      </c>
      <c r="DD25" s="21">
        <f t="shared" si="38"/>
        <v>10.016666666666667</v>
      </c>
      <c r="DF25" s="21">
        <f t="shared" si="39"/>
        <v>-5.2750000000000004</v>
      </c>
      <c r="DG25" s="21">
        <f t="shared" si="39"/>
        <v>-0.65833333333333333</v>
      </c>
      <c r="DH25" s="21">
        <f t="shared" si="39"/>
        <v>0</v>
      </c>
      <c r="DI25" s="21">
        <f t="shared" si="39"/>
        <v>-4.6166666666666671</v>
      </c>
      <c r="DK25" s="21">
        <f t="shared" si="40"/>
        <v>-4.8749999999999991</v>
      </c>
      <c r="DL25" s="21">
        <f t="shared" si="40"/>
        <v>-0.65833333333333333</v>
      </c>
      <c r="DM25" s="21">
        <f t="shared" si="40"/>
        <v>0</v>
      </c>
      <c r="DN25" s="21">
        <f t="shared" si="40"/>
        <v>-4.2166666666666668</v>
      </c>
      <c r="DP25" s="32" t="s">
        <v>27</v>
      </c>
      <c r="DQ25" s="33" t="s">
        <v>56</v>
      </c>
      <c r="DR25" s="21">
        <f t="shared" si="41"/>
        <v>-7.7582570984456396</v>
      </c>
      <c r="DS25" s="21">
        <f t="shared" si="41"/>
        <v>0</v>
      </c>
      <c r="DT25" s="21">
        <f t="shared" si="41"/>
        <v>-7.7582570984456396</v>
      </c>
      <c r="DV25">
        <v>171.83882783882783</v>
      </c>
      <c r="DX25" s="1">
        <f t="shared" ref="DX25:DX33" si="42">DV25*DT25*0.001</f>
        <v>-1.3331698058691641</v>
      </c>
      <c r="EB25" s="33" t="s">
        <v>56</v>
      </c>
      <c r="EC25" s="1">
        <f t="shared" si="23"/>
        <v>0.59026860462564767</v>
      </c>
      <c r="ED25" s="1">
        <f t="shared" si="24"/>
        <v>0.32086291219701502</v>
      </c>
      <c r="EE25" s="1">
        <f t="shared" si="25"/>
        <v>0.42203828904650148</v>
      </c>
      <c r="EF25" s="1">
        <f t="shared" si="26"/>
        <v>1.3331698058691641</v>
      </c>
    </row>
    <row r="26" spans="4:139" x14ac:dyDescent="0.3">
      <c r="D26" t="str">
        <f t="shared" si="22"/>
        <v>00_Україна</v>
      </c>
      <c r="F26" s="32" t="s">
        <v>28</v>
      </c>
      <c r="G26" s="33" t="s">
        <v>57</v>
      </c>
      <c r="H26" t="s">
        <v>17</v>
      </c>
      <c r="I26" s="21">
        <v>9.6000000000000014</v>
      </c>
      <c r="J26" s="21">
        <v>9.4</v>
      </c>
      <c r="K26" s="21">
        <v>9.5</v>
      </c>
      <c r="L26" s="21">
        <v>9</v>
      </c>
      <c r="M26" s="21">
        <v>4.5</v>
      </c>
      <c r="N26" s="21">
        <v>5.0999999999999996</v>
      </c>
      <c r="P26" s="21">
        <v>274.37</v>
      </c>
      <c r="Q26" s="21">
        <v>269.26000000000005</v>
      </c>
      <c r="R26" s="21">
        <v>277</v>
      </c>
      <c r="S26" s="21">
        <v>285.03000000000003</v>
      </c>
      <c r="T26" s="21">
        <v>109.76</v>
      </c>
      <c r="U26" s="21">
        <v>110.44000000000001</v>
      </c>
      <c r="W26" s="22">
        <v>28.580208333333328</v>
      </c>
      <c r="X26" s="22">
        <v>28.644680851063836</v>
      </c>
      <c r="Y26" s="22">
        <v>29.157894736842106</v>
      </c>
      <c r="Z26" s="22">
        <v>31.67</v>
      </c>
      <c r="AA26" s="22">
        <v>24.391111111111112</v>
      </c>
      <c r="AB26" s="22">
        <v>21.654901960784319</v>
      </c>
      <c r="AD26" s="21">
        <v>0.1</v>
      </c>
      <c r="AE26" s="21">
        <v>0.1</v>
      </c>
      <c r="AF26" s="21">
        <v>0.1</v>
      </c>
      <c r="AG26" s="21">
        <v>0.1</v>
      </c>
      <c r="AH26" s="21">
        <v>0</v>
      </c>
      <c r="AI26" s="21">
        <v>0</v>
      </c>
      <c r="AK26" s="21">
        <v>5.55</v>
      </c>
      <c r="AL26" s="21">
        <v>2.97</v>
      </c>
      <c r="AM26" s="21">
        <v>5.28</v>
      </c>
      <c r="AN26" s="21">
        <v>3.47</v>
      </c>
      <c r="AO26" s="21">
        <v>0.06</v>
      </c>
      <c r="AP26" s="21">
        <v>0.12</v>
      </c>
      <c r="AR26" s="22">
        <v>55.499999999999993</v>
      </c>
      <c r="AS26" s="22">
        <v>29.7</v>
      </c>
      <c r="AT26" s="22">
        <v>52.8</v>
      </c>
      <c r="AU26" s="22">
        <v>34.700000000000003</v>
      </c>
      <c r="AV26" s="22" t="s">
        <v>5</v>
      </c>
      <c r="AW26" s="22" t="s">
        <v>5</v>
      </c>
      <c r="AY26" s="21">
        <v>1.3429</v>
      </c>
      <c r="AZ26" s="21">
        <v>1.3309</v>
      </c>
      <c r="BA26" s="21">
        <v>1.3266</v>
      </c>
      <c r="BB26" s="21">
        <v>1.3569</v>
      </c>
      <c r="BC26" s="21">
        <v>0.2041</v>
      </c>
      <c r="BD26" s="21">
        <v>0.1784</v>
      </c>
      <c r="BF26" s="21">
        <v>140.55000000000001</v>
      </c>
      <c r="BG26" s="21">
        <v>123.49000000000001</v>
      </c>
      <c r="BH26" s="21">
        <v>130.37</v>
      </c>
      <c r="BI26" s="21">
        <v>125.44</v>
      </c>
      <c r="BJ26" s="21">
        <v>35.339999999999996</v>
      </c>
      <c r="BK26" s="21">
        <v>21.26</v>
      </c>
      <c r="BM26" s="22">
        <v>104.66155335468018</v>
      </c>
      <c r="BN26" s="22">
        <v>92.786835975655578</v>
      </c>
      <c r="BO26" s="22">
        <v>98.273782602140813</v>
      </c>
      <c r="BP26" s="22">
        <v>92.446016655612056</v>
      </c>
      <c r="BQ26" s="22">
        <v>173.15041646251836</v>
      </c>
      <c r="BR26" s="22">
        <v>119.17040358744396</v>
      </c>
      <c r="BT26" s="21">
        <v>8.1570999999999998</v>
      </c>
      <c r="BU26" s="21">
        <v>7.9691000000000001</v>
      </c>
      <c r="BV26" s="21">
        <v>8.0733999999999995</v>
      </c>
      <c r="BW26" s="21">
        <v>7.5431000000000008</v>
      </c>
      <c r="BX26" s="21">
        <v>4.2959000000000005</v>
      </c>
      <c r="BY26" s="21">
        <v>4.9216000000000006</v>
      </c>
      <c r="CA26" s="21">
        <v>128.26999999999998</v>
      </c>
      <c r="CB26" s="21">
        <v>142.80000000000004</v>
      </c>
      <c r="CC26" s="21">
        <v>141.35000000000002</v>
      </c>
      <c r="CD26" s="21">
        <v>156.12</v>
      </c>
      <c r="CE26" s="21">
        <v>74.36</v>
      </c>
      <c r="CF26" s="21">
        <v>89.06</v>
      </c>
      <c r="CH26" s="22">
        <v>15.724951269446247</v>
      </c>
      <c r="CI26" s="22">
        <v>17.919212960058228</v>
      </c>
      <c r="CJ26" s="22">
        <v>17.508113062650189</v>
      </c>
      <c r="CK26" s="22">
        <v>20.697060890084977</v>
      </c>
      <c r="CL26" s="22">
        <v>17.309527689192016</v>
      </c>
      <c r="CM26" s="22">
        <v>18.095741222366708</v>
      </c>
      <c r="CP26" s="22">
        <f t="shared" si="17"/>
        <v>29.513195980309817</v>
      </c>
      <c r="CQ26" s="22">
        <f t="shared" si="18"/>
        <v>43.174999999999997</v>
      </c>
      <c r="CR26" s="22">
        <f t="shared" si="35"/>
        <v>97.042047147022174</v>
      </c>
      <c r="CS26" s="22">
        <f t="shared" si="19"/>
        <v>17.962334545559912</v>
      </c>
      <c r="CU26" s="22">
        <f t="shared" si="20"/>
        <v>25.212665454440085</v>
      </c>
      <c r="CV26" s="22">
        <f t="shared" si="36"/>
        <v>79.079712601462262</v>
      </c>
      <c r="CX26" s="23">
        <f t="shared" si="21"/>
        <v>1.403640790148426</v>
      </c>
      <c r="CY26" s="23">
        <f t="shared" si="37"/>
        <v>4.4025297714438727</v>
      </c>
      <c r="DA26" s="21">
        <f t="shared" si="38"/>
        <v>9.375</v>
      </c>
      <c r="DB26" s="21">
        <f t="shared" si="38"/>
        <v>0.1</v>
      </c>
      <c r="DC26" s="21">
        <f t="shared" si="38"/>
        <v>1.3393250000000001</v>
      </c>
      <c r="DD26" s="21">
        <f t="shared" si="38"/>
        <v>7.9356749999999998</v>
      </c>
      <c r="DF26" s="21">
        <f t="shared" si="39"/>
        <v>-4.875</v>
      </c>
      <c r="DG26" s="21">
        <f t="shared" si="39"/>
        <v>-0.1</v>
      </c>
      <c r="DH26" s="21">
        <f t="shared" si="39"/>
        <v>-1.1352250000000002</v>
      </c>
      <c r="DI26" s="21">
        <f t="shared" si="39"/>
        <v>-3.6397749999999993</v>
      </c>
      <c r="DK26" s="21">
        <f t="shared" si="40"/>
        <v>-4.2750000000000004</v>
      </c>
      <c r="DL26" s="21">
        <f t="shared" si="40"/>
        <v>-0.1</v>
      </c>
      <c r="DM26" s="21">
        <f t="shared" si="40"/>
        <v>-1.517725</v>
      </c>
      <c r="DN26" s="21">
        <f t="shared" si="40"/>
        <v>-3.0140749999999992</v>
      </c>
      <c r="DP26" s="32" t="s">
        <v>28</v>
      </c>
      <c r="DQ26" s="33" t="s">
        <v>57</v>
      </c>
      <c r="DR26" s="21">
        <f t="shared" si="41"/>
        <v>-0.97029400812502586</v>
      </c>
      <c r="DS26" s="21">
        <f t="shared" si="41"/>
        <v>-136.0307506396644</v>
      </c>
      <c r="DT26" s="21">
        <f t="shared" si="41"/>
        <v>-137.00104464778943</v>
      </c>
      <c r="DV26">
        <v>975.75824175824175</v>
      </c>
      <c r="DX26" s="1">
        <f t="shared" si="42"/>
        <v>-133.67989844456937</v>
      </c>
      <c r="EB26" s="33" t="s">
        <v>57</v>
      </c>
      <c r="EC26" s="1">
        <f t="shared" si="23"/>
        <v>39.44696232248846</v>
      </c>
      <c r="ED26" s="1">
        <f t="shared" si="24"/>
        <v>57.835810027616276</v>
      </c>
      <c r="EE26" s="1">
        <f t="shared" si="25"/>
        <v>36.397126094464653</v>
      </c>
      <c r="EF26" s="54">
        <f t="shared" si="26"/>
        <v>133.6798984445694</v>
      </c>
      <c r="EG26" s="55"/>
      <c r="EH26">
        <v>133.6798984445694</v>
      </c>
      <c r="EI26" t="b">
        <f>EH26=EF26</f>
        <v>1</v>
      </c>
    </row>
    <row r="27" spans="4:139" x14ac:dyDescent="0.3">
      <c r="D27" t="str">
        <f t="shared" si="22"/>
        <v>00_Україна</v>
      </c>
      <c r="F27" s="32" t="s">
        <v>29</v>
      </c>
      <c r="G27" s="33" t="s">
        <v>58</v>
      </c>
      <c r="H27" t="s">
        <v>17</v>
      </c>
      <c r="I27" s="21">
        <v>24.1</v>
      </c>
      <c r="J27" s="21">
        <v>22.9</v>
      </c>
      <c r="K27" s="21">
        <v>23</v>
      </c>
      <c r="L27" s="21">
        <v>23.3</v>
      </c>
      <c r="M27" s="21">
        <v>7.8000000000000007</v>
      </c>
      <c r="N27" s="21">
        <v>10.1</v>
      </c>
      <c r="P27" s="21">
        <v>940.67000000000007</v>
      </c>
      <c r="Q27" s="21">
        <v>871.56000000000017</v>
      </c>
      <c r="R27" s="21">
        <v>820.87</v>
      </c>
      <c r="S27" s="21">
        <v>917.96</v>
      </c>
      <c r="T27" s="21">
        <v>174.03000000000003</v>
      </c>
      <c r="U27" s="21">
        <v>212.33</v>
      </c>
      <c r="W27" s="22">
        <v>39.031950207468881</v>
      </c>
      <c r="X27" s="22">
        <v>38.05938864628822</v>
      </c>
      <c r="Y27" s="22">
        <v>35.69</v>
      </c>
      <c r="Z27" s="22">
        <v>39.39742489270386</v>
      </c>
      <c r="AA27" s="22">
        <v>22.311538461538465</v>
      </c>
      <c r="AB27" s="22">
        <v>21.022772277227723</v>
      </c>
      <c r="AD27" s="21">
        <v>5.0999999999999996</v>
      </c>
      <c r="AE27" s="21">
        <v>5.4</v>
      </c>
      <c r="AF27" s="21">
        <v>5.3</v>
      </c>
      <c r="AG27" s="21">
        <v>5.3</v>
      </c>
      <c r="AH27" s="21">
        <v>0</v>
      </c>
      <c r="AI27" s="21">
        <v>0.1</v>
      </c>
      <c r="AK27" s="21">
        <v>427.89400000000001</v>
      </c>
      <c r="AL27" s="21">
        <v>444.51</v>
      </c>
      <c r="AM27" s="21">
        <v>405.06000000000006</v>
      </c>
      <c r="AN27" s="21">
        <v>406.81</v>
      </c>
      <c r="AO27" s="21">
        <v>0.35000000000000003</v>
      </c>
      <c r="AP27" s="21">
        <v>1.6100000000000003</v>
      </c>
      <c r="AR27" s="22">
        <v>83.900784313725495</v>
      </c>
      <c r="AS27" s="22">
        <v>82.316666666666663</v>
      </c>
      <c r="AT27" s="22">
        <v>76.426415094339632</v>
      </c>
      <c r="AU27" s="22">
        <v>76.756603773584914</v>
      </c>
      <c r="AV27" s="22" t="s">
        <v>5</v>
      </c>
      <c r="AW27" s="22">
        <v>16.100000000000001</v>
      </c>
      <c r="AY27" s="21">
        <v>0.83310000000000006</v>
      </c>
      <c r="AZ27" s="21">
        <v>0.8135</v>
      </c>
      <c r="BA27" s="21">
        <v>0.8387</v>
      </c>
      <c r="BB27" s="21">
        <v>0.83489999999999998</v>
      </c>
      <c r="BC27" s="21">
        <v>0.2014</v>
      </c>
      <c r="BD27" s="21">
        <v>0.183</v>
      </c>
      <c r="BF27" s="21">
        <v>115.24000000000001</v>
      </c>
      <c r="BG27" s="21">
        <v>93.17</v>
      </c>
      <c r="BH27" s="21">
        <v>95.44</v>
      </c>
      <c r="BI27" s="21">
        <v>88.410000000000011</v>
      </c>
      <c r="BJ27" s="21">
        <v>30.85</v>
      </c>
      <c r="BK27" s="21">
        <v>19.040000000000003</v>
      </c>
      <c r="BM27" s="22">
        <v>138.32673148481575</v>
      </c>
      <c r="BN27" s="22">
        <v>114.52980946527352</v>
      </c>
      <c r="BO27" s="22">
        <v>113.79515917491355</v>
      </c>
      <c r="BP27" s="22">
        <v>105.89292130794108</v>
      </c>
      <c r="BQ27" s="22">
        <v>153.1777557100298</v>
      </c>
      <c r="BR27" s="22">
        <v>104.04371584699456</v>
      </c>
      <c r="BT27" s="21">
        <v>18.166899999999998</v>
      </c>
      <c r="BU27" s="21">
        <v>16.686499999999999</v>
      </c>
      <c r="BV27" s="21">
        <v>16.8613</v>
      </c>
      <c r="BW27" s="21">
        <v>17.165099999999999</v>
      </c>
      <c r="BX27" s="21">
        <v>7.5986000000000002</v>
      </c>
      <c r="BY27" s="21">
        <v>9.8170000000000002</v>
      </c>
      <c r="CA27" s="21">
        <v>397.53599999999994</v>
      </c>
      <c r="CB27" s="21">
        <v>333.88000000000011</v>
      </c>
      <c r="CC27" s="21">
        <v>320.37</v>
      </c>
      <c r="CD27" s="21">
        <v>422.74</v>
      </c>
      <c r="CE27" s="21">
        <v>142.83000000000001</v>
      </c>
      <c r="CF27" s="21">
        <v>191.68</v>
      </c>
      <c r="CH27" s="22">
        <v>21.88243453753805</v>
      </c>
      <c r="CI27" s="22">
        <v>20.008989302729759</v>
      </c>
      <c r="CJ27" s="22">
        <v>19.000314329262867</v>
      </c>
      <c r="CK27" s="22">
        <v>24.627878660770985</v>
      </c>
      <c r="CL27" s="22">
        <v>18.796883636459349</v>
      </c>
      <c r="CM27" s="22">
        <v>19.525313232148314</v>
      </c>
      <c r="CP27" s="22">
        <f t="shared" si="17"/>
        <v>38.04469093661524</v>
      </c>
      <c r="CQ27" s="22">
        <f t="shared" si="18"/>
        <v>79.850117462079169</v>
      </c>
      <c r="CR27" s="22">
        <f t="shared" si="35"/>
        <v>118.13615535823597</v>
      </c>
      <c r="CS27" s="22">
        <f t="shared" si="19"/>
        <v>21.379904207575414</v>
      </c>
      <c r="CU27" s="22">
        <f t="shared" si="20"/>
        <v>58.470213254503754</v>
      </c>
      <c r="CV27" s="22">
        <f t="shared" si="36"/>
        <v>96.756251150660546</v>
      </c>
      <c r="CX27" s="23">
        <f t="shared" si="21"/>
        <v>2.7348211052220877</v>
      </c>
      <c r="CY27" s="23">
        <f t="shared" si="37"/>
        <v>4.52556990954045</v>
      </c>
      <c r="DA27" s="21">
        <f t="shared" si="38"/>
        <v>23.324999999999999</v>
      </c>
      <c r="DB27" s="21">
        <f t="shared" si="38"/>
        <v>5.2750000000000004</v>
      </c>
      <c r="DC27" s="21">
        <f t="shared" si="38"/>
        <v>0.83004999999999995</v>
      </c>
      <c r="DD27" s="21">
        <f t="shared" si="38"/>
        <v>17.219949999999997</v>
      </c>
      <c r="DF27" s="21">
        <f t="shared" si="39"/>
        <v>-15.524999999999999</v>
      </c>
      <c r="DG27" s="21">
        <f t="shared" si="39"/>
        <v>-5.2750000000000004</v>
      </c>
      <c r="DH27" s="21">
        <f t="shared" si="39"/>
        <v>-0.62864999999999993</v>
      </c>
      <c r="DI27" s="21">
        <f t="shared" si="39"/>
        <v>-9.6213499999999996</v>
      </c>
      <c r="DK27" s="21">
        <f t="shared" si="40"/>
        <v>-13.224999999999998</v>
      </c>
      <c r="DL27" s="21">
        <f t="shared" si="40"/>
        <v>-5.1749999999999998</v>
      </c>
      <c r="DM27" s="21">
        <f t="shared" si="40"/>
        <v>-1.01305</v>
      </c>
      <c r="DN27" s="21">
        <f t="shared" si="40"/>
        <v>-7.4029499999999988</v>
      </c>
      <c r="DP27" s="32" t="s">
        <v>29</v>
      </c>
      <c r="DQ27" s="33" t="s">
        <v>58</v>
      </c>
      <c r="DR27" s="21">
        <f t="shared" si="41"/>
        <v>-281.16832553647549</v>
      </c>
      <c r="DS27" s="21">
        <f t="shared" si="41"/>
        <v>-108.65816701635966</v>
      </c>
      <c r="DT27" s="21">
        <f t="shared" si="41"/>
        <v>-389.82649255283519</v>
      </c>
      <c r="DV27">
        <v>181.1098901098905</v>
      </c>
      <c r="DX27" s="1">
        <f t="shared" si="42"/>
        <v>-70.601433228168034</v>
      </c>
      <c r="EB27" s="33" t="s">
        <v>58</v>
      </c>
      <c r="EC27" s="1">
        <f t="shared" si="23"/>
        <v>4.4875768392122382</v>
      </c>
      <c r="ED27" s="1">
        <f t="shared" si="24"/>
        <v>9.8432861121443906</v>
      </c>
      <c r="EE27" s="1">
        <f t="shared" si="25"/>
        <v>56.270570276811398</v>
      </c>
      <c r="EF27" s="1">
        <f t="shared" si="26"/>
        <v>70.60143322816802</v>
      </c>
    </row>
    <row r="28" spans="4:139" x14ac:dyDescent="0.3">
      <c r="D28" t="str">
        <f t="shared" si="22"/>
        <v>00_Україна</v>
      </c>
      <c r="F28" s="32" t="s">
        <v>30</v>
      </c>
      <c r="G28" s="33" t="s">
        <v>59</v>
      </c>
      <c r="H28" t="s">
        <v>17</v>
      </c>
      <c r="I28" s="21">
        <v>11.2</v>
      </c>
      <c r="J28" s="21">
        <v>11.100000000000001</v>
      </c>
      <c r="K28" s="21">
        <v>11.2</v>
      </c>
      <c r="L28" s="21">
        <v>10.5</v>
      </c>
      <c r="M28" s="21">
        <v>4.5999999999999996</v>
      </c>
      <c r="N28" s="21">
        <v>5.1000000000000005</v>
      </c>
      <c r="P28" s="21">
        <v>185.89999999999998</v>
      </c>
      <c r="Q28" s="21">
        <v>210.47000000000003</v>
      </c>
      <c r="R28" s="21">
        <v>230.90000000000003</v>
      </c>
      <c r="S28" s="21">
        <v>188.47000000000003</v>
      </c>
      <c r="T28" s="21">
        <v>76.48</v>
      </c>
      <c r="U28" s="21">
        <v>96.08</v>
      </c>
      <c r="W28" s="22">
        <v>16.598214285714285</v>
      </c>
      <c r="X28" s="22">
        <v>18.96126126126126</v>
      </c>
      <c r="Y28" s="22">
        <v>20.616071428571434</v>
      </c>
      <c r="Z28" s="22">
        <v>17.949523809523811</v>
      </c>
      <c r="AA28" s="22">
        <v>16.626086956521743</v>
      </c>
      <c r="AB28" s="22">
        <v>18.839215686274507</v>
      </c>
      <c r="AD28" s="21">
        <v>2.1</v>
      </c>
      <c r="AE28" s="21">
        <v>2.2000000000000002</v>
      </c>
      <c r="AF28" s="21">
        <v>2.2999999999999998</v>
      </c>
      <c r="AG28" s="21">
        <v>1.9000000000000001</v>
      </c>
      <c r="AH28" s="21">
        <v>0.32857142857142857</v>
      </c>
      <c r="AI28" s="21">
        <v>0.5083333333333333</v>
      </c>
      <c r="AK28" s="21">
        <v>58.58</v>
      </c>
      <c r="AL28" s="21">
        <v>82.37</v>
      </c>
      <c r="AM28" s="21">
        <v>91.14</v>
      </c>
      <c r="AN28" s="21">
        <v>53.17</v>
      </c>
      <c r="AO28" s="21">
        <v>15.777142857142859</v>
      </c>
      <c r="AP28" s="21">
        <v>22.725000000000005</v>
      </c>
      <c r="AR28" s="22">
        <v>27.895238095238092</v>
      </c>
      <c r="AS28" s="22">
        <v>37.440909090909088</v>
      </c>
      <c r="AT28" s="22">
        <v>39.626086956521739</v>
      </c>
      <c r="AU28" s="22">
        <v>27.984210526315788</v>
      </c>
      <c r="AV28" s="22">
        <v>48.017391304347832</v>
      </c>
      <c r="AW28" s="22">
        <v>44.7049180327869</v>
      </c>
      <c r="AY28" s="21">
        <v>1.37E-2</v>
      </c>
      <c r="AZ28" s="21">
        <v>1.3599999999999999E-2</v>
      </c>
      <c r="BA28" s="21">
        <v>1.3599999999999999E-2</v>
      </c>
      <c r="BB28" s="21">
        <v>1.3599999999999999E-2</v>
      </c>
      <c r="BC28" s="21">
        <v>0</v>
      </c>
      <c r="BD28" s="21">
        <v>0</v>
      </c>
      <c r="BF28" s="21">
        <v>0.38</v>
      </c>
      <c r="BG28" s="21">
        <v>0.38</v>
      </c>
      <c r="BH28" s="21">
        <v>0.51</v>
      </c>
      <c r="BI28" s="21">
        <v>0.52</v>
      </c>
      <c r="BJ28" s="21">
        <v>0</v>
      </c>
      <c r="BK28" s="21">
        <v>0</v>
      </c>
      <c r="BM28" s="22">
        <v>27.737226277372262</v>
      </c>
      <c r="BN28" s="22">
        <v>27.941176470588236</v>
      </c>
      <c r="BO28" s="22">
        <v>37.5</v>
      </c>
      <c r="BP28" s="22">
        <v>38.235294117647065</v>
      </c>
      <c r="BQ28" s="22" t="s">
        <v>5</v>
      </c>
      <c r="BR28" s="22" t="s">
        <v>5</v>
      </c>
      <c r="BT28" s="21">
        <v>9.0862999999999996</v>
      </c>
      <c r="BU28" s="21">
        <v>8.8864000000000001</v>
      </c>
      <c r="BV28" s="21">
        <v>8.8864000000000001</v>
      </c>
      <c r="BW28" s="21">
        <v>8.5864000000000011</v>
      </c>
      <c r="BX28" s="21">
        <v>4.2857142857142856</v>
      </c>
      <c r="BY28" s="21">
        <v>4.5916666666666668</v>
      </c>
      <c r="CA28" s="21">
        <v>126.94</v>
      </c>
      <c r="CB28" s="21">
        <v>127.72000000000003</v>
      </c>
      <c r="CC28" s="21">
        <v>139.25</v>
      </c>
      <c r="CD28" s="21">
        <v>134.78</v>
      </c>
      <c r="CE28" s="21">
        <v>60.901428571428568</v>
      </c>
      <c r="CF28" s="21">
        <v>73.35499999999999</v>
      </c>
      <c r="CH28" s="22">
        <v>13.970483034898693</v>
      </c>
      <c r="CI28" s="22">
        <v>14.372524306805909</v>
      </c>
      <c r="CJ28" s="22">
        <v>15.670012603528988</v>
      </c>
      <c r="CK28" s="22">
        <v>15.696916053293579</v>
      </c>
      <c r="CL28" s="22">
        <v>14.210333333333333</v>
      </c>
      <c r="CM28" s="22">
        <v>15.975680580762248</v>
      </c>
      <c r="CP28" s="22">
        <f t="shared" si="17"/>
        <v>18.531267696267697</v>
      </c>
      <c r="CQ28" s="22">
        <f t="shared" si="18"/>
        <v>33.236611167246174</v>
      </c>
      <c r="CR28" s="22">
        <f t="shared" si="35"/>
        <v>32.853424216401891</v>
      </c>
      <c r="CS28" s="22">
        <f t="shared" si="19"/>
        <v>14.927483999631793</v>
      </c>
      <c r="CU28" s="22">
        <f t="shared" si="20"/>
        <v>18.309127167614381</v>
      </c>
      <c r="CV28" s="22">
        <f t="shared" si="36"/>
        <v>17.925940216770098</v>
      </c>
      <c r="CX28" s="23">
        <f t="shared" si="21"/>
        <v>1.2265380534366006</v>
      </c>
      <c r="CY28" s="23">
        <f t="shared" si="37"/>
        <v>1.2008681581713478</v>
      </c>
      <c r="DA28" s="21">
        <f t="shared" si="38"/>
        <v>11</v>
      </c>
      <c r="DB28" s="21">
        <f t="shared" si="38"/>
        <v>2.125</v>
      </c>
      <c r="DC28" s="21">
        <f t="shared" si="38"/>
        <v>1.3625E-2</v>
      </c>
      <c r="DD28" s="21">
        <f t="shared" si="38"/>
        <v>8.8613750000000007</v>
      </c>
      <c r="DF28" s="21">
        <f t="shared" si="39"/>
        <v>-6.4</v>
      </c>
      <c r="DG28" s="21">
        <f t="shared" si="39"/>
        <v>-1.7964285714285717</v>
      </c>
      <c r="DH28" s="21">
        <f t="shared" si="39"/>
        <v>-1.3625E-2</v>
      </c>
      <c r="DI28" s="21">
        <f t="shared" si="39"/>
        <v>-4.5756607142857142</v>
      </c>
      <c r="DK28" s="21">
        <f t="shared" si="40"/>
        <v>-5.9</v>
      </c>
      <c r="DL28" s="21">
        <f t="shared" si="40"/>
        <v>-1.6166666666666667</v>
      </c>
      <c r="DM28" s="21">
        <f t="shared" si="40"/>
        <v>-1.3625E-2</v>
      </c>
      <c r="DN28" s="21">
        <f t="shared" si="40"/>
        <v>-4.2697083333333339</v>
      </c>
      <c r="DP28" s="32" t="s">
        <v>30</v>
      </c>
      <c r="DQ28" s="33" t="s">
        <v>59</v>
      </c>
      <c r="DR28" s="21">
        <f t="shared" si="41"/>
        <v>-21.457158349190749</v>
      </c>
      <c r="DS28" s="21">
        <f t="shared" si="41"/>
        <v>-0.20415726596290543</v>
      </c>
      <c r="DT28" s="21">
        <f t="shared" si="41"/>
        <v>-21.661315615153654</v>
      </c>
      <c r="DV28">
        <v>166.13919413919416</v>
      </c>
      <c r="DX28" s="1">
        <f t="shared" si="42"/>
        <v>-3.598793520296371</v>
      </c>
      <c r="EB28" s="33" t="s">
        <v>59</v>
      </c>
      <c r="EC28" s="1">
        <f t="shared" si="23"/>
        <v>0.15043264662613628</v>
      </c>
      <c r="ED28" s="1">
        <f t="shared" si="24"/>
        <v>-0.3357279961166007</v>
      </c>
      <c r="EE28" s="1">
        <f t="shared" si="25"/>
        <v>3.7840888697868356</v>
      </c>
      <c r="EF28" s="1">
        <f t="shared" si="26"/>
        <v>3.598793520296371</v>
      </c>
    </row>
    <row r="29" spans="4:139" x14ac:dyDescent="0.3">
      <c r="D29" t="str">
        <f t="shared" si="22"/>
        <v>00_Україна</v>
      </c>
      <c r="F29" s="32" t="s">
        <v>31</v>
      </c>
      <c r="G29" s="33" t="s">
        <v>60</v>
      </c>
      <c r="H29" t="s">
        <v>17</v>
      </c>
      <c r="I29" s="21">
        <v>6.4</v>
      </c>
      <c r="J29" s="21">
        <v>7</v>
      </c>
      <c r="K29" s="21">
        <v>6.6</v>
      </c>
      <c r="L29" s="21">
        <v>6.2</v>
      </c>
      <c r="M29" s="21">
        <v>3</v>
      </c>
      <c r="N29" s="21">
        <v>3.4</v>
      </c>
      <c r="P29" s="21">
        <v>130.03000000000003</v>
      </c>
      <c r="Q29" s="21">
        <v>147.09</v>
      </c>
      <c r="R29" s="21">
        <v>142.57</v>
      </c>
      <c r="S29" s="21">
        <v>122.18</v>
      </c>
      <c r="T29" s="21">
        <v>45.980000000000004</v>
      </c>
      <c r="U29" s="21">
        <v>62.61</v>
      </c>
      <c r="W29" s="22">
        <v>20.317187500000003</v>
      </c>
      <c r="X29" s="22">
        <v>21.012857142857143</v>
      </c>
      <c r="Y29" s="22">
        <v>21.601515151515152</v>
      </c>
      <c r="Z29" s="22">
        <v>19.706451612903226</v>
      </c>
      <c r="AA29" s="22">
        <v>15.326666666666668</v>
      </c>
      <c r="AB29" s="22">
        <v>18.414705882352941</v>
      </c>
      <c r="AD29" s="21">
        <v>1.1000000000000001</v>
      </c>
      <c r="AE29" s="21">
        <v>1.5</v>
      </c>
      <c r="AF29" s="21">
        <v>1.3</v>
      </c>
      <c r="AG29" s="21">
        <v>1</v>
      </c>
      <c r="AH29" s="21">
        <v>0.2</v>
      </c>
      <c r="AI29" s="21">
        <v>0.3</v>
      </c>
      <c r="AK29" s="21">
        <v>47.06</v>
      </c>
      <c r="AL29" s="21">
        <v>60.230000000000004</v>
      </c>
      <c r="AM29" s="21">
        <v>57.170000000000009</v>
      </c>
      <c r="AN29" s="21">
        <v>39.430000000000007</v>
      </c>
      <c r="AO29" s="21">
        <v>9.1922222222222221</v>
      </c>
      <c r="AP29" s="21">
        <v>16.48</v>
      </c>
      <c r="AR29" s="22">
        <v>42.781818181818181</v>
      </c>
      <c r="AS29" s="22">
        <v>40.153333333333336</v>
      </c>
      <c r="AT29" s="22">
        <v>43.976923076923079</v>
      </c>
      <c r="AU29" s="22">
        <v>39.430000000000007</v>
      </c>
      <c r="AV29" s="22">
        <v>45.961111111111109</v>
      </c>
      <c r="AW29" s="22">
        <v>54.933333333333337</v>
      </c>
      <c r="AY29" s="21">
        <v>0</v>
      </c>
      <c r="AZ29" s="21">
        <v>0</v>
      </c>
      <c r="BA29" s="21">
        <v>0</v>
      </c>
      <c r="BB29" s="21">
        <v>0</v>
      </c>
      <c r="BC29" s="21">
        <v>0</v>
      </c>
      <c r="BD29" s="21">
        <v>0</v>
      </c>
      <c r="BF29" s="21">
        <v>0</v>
      </c>
      <c r="BG29" s="21">
        <v>0</v>
      </c>
      <c r="BH29" s="21">
        <v>0</v>
      </c>
      <c r="BI29" s="21">
        <v>0</v>
      </c>
      <c r="BJ29" s="21">
        <v>0</v>
      </c>
      <c r="BK29" s="21">
        <v>0</v>
      </c>
      <c r="BM29" s="22" t="s">
        <v>5</v>
      </c>
      <c r="BN29" s="22" t="s">
        <v>5</v>
      </c>
      <c r="BO29" s="22" t="s">
        <v>5</v>
      </c>
      <c r="BP29" s="22" t="s">
        <v>5</v>
      </c>
      <c r="BQ29" s="22" t="s">
        <v>5</v>
      </c>
      <c r="BR29" s="22" t="s">
        <v>5</v>
      </c>
      <c r="BT29" s="21">
        <v>5.3</v>
      </c>
      <c r="BU29" s="21">
        <v>5.5</v>
      </c>
      <c r="BV29" s="21">
        <v>5.3</v>
      </c>
      <c r="BW29" s="21">
        <v>5.2</v>
      </c>
      <c r="BX29" s="21">
        <v>2.8</v>
      </c>
      <c r="BY29" s="21">
        <v>3.1</v>
      </c>
      <c r="CA29" s="21">
        <v>82.97</v>
      </c>
      <c r="CB29" s="21">
        <v>86.860000000000014</v>
      </c>
      <c r="CC29" s="21">
        <v>85.4</v>
      </c>
      <c r="CD29" s="21">
        <v>82.75</v>
      </c>
      <c r="CE29" s="21">
        <v>36.787777777777784</v>
      </c>
      <c r="CF29" s="21">
        <v>46.13</v>
      </c>
      <c r="CH29" s="22">
        <v>15.654716981132076</v>
      </c>
      <c r="CI29" s="22">
        <v>15.792727272727275</v>
      </c>
      <c r="CJ29" s="22">
        <v>16.113207547169814</v>
      </c>
      <c r="CK29" s="22">
        <v>15.913461538461538</v>
      </c>
      <c r="CL29" s="22">
        <v>13.138492063492066</v>
      </c>
      <c r="CM29" s="22">
        <v>14.880645161290323</v>
      </c>
      <c r="CP29" s="22">
        <f t="shared" si="17"/>
        <v>20.659502851818882</v>
      </c>
      <c r="CQ29" s="22">
        <f t="shared" si="18"/>
        <v>41.585518648018649</v>
      </c>
      <c r="CR29" s="22"/>
      <c r="CS29" s="22">
        <f t="shared" si="19"/>
        <v>15.868528334872677</v>
      </c>
      <c r="CU29" s="22">
        <f t="shared" si="20"/>
        <v>25.716990313145971</v>
      </c>
      <c r="CV29" s="22"/>
      <c r="CX29" s="23">
        <f t="shared" si="21"/>
        <v>1.6206285655759467</v>
      </c>
      <c r="CY29" s="23"/>
      <c r="DA29" s="21">
        <f t="shared" si="38"/>
        <v>6.5500000000000007</v>
      </c>
      <c r="DB29" s="21">
        <f t="shared" si="38"/>
        <v>1.2250000000000001</v>
      </c>
      <c r="DC29" s="21">
        <f t="shared" si="38"/>
        <v>0</v>
      </c>
      <c r="DD29" s="21">
        <f t="shared" si="38"/>
        <v>5.3250000000000002</v>
      </c>
      <c r="DF29" s="21">
        <f t="shared" si="39"/>
        <v>-3.55</v>
      </c>
      <c r="DG29" s="21">
        <f t="shared" si="39"/>
        <v>-1.0250000000000001</v>
      </c>
      <c r="DH29" s="21">
        <f t="shared" si="39"/>
        <v>0</v>
      </c>
      <c r="DI29" s="21">
        <f t="shared" si="39"/>
        <v>-2.5250000000000004</v>
      </c>
      <c r="DK29" s="21">
        <f t="shared" si="40"/>
        <v>-3.1500000000000004</v>
      </c>
      <c r="DL29" s="21">
        <f t="shared" si="40"/>
        <v>-0.92500000000000016</v>
      </c>
      <c r="DM29" s="21">
        <f t="shared" si="40"/>
        <v>0</v>
      </c>
      <c r="DN29" s="21">
        <f t="shared" si="40"/>
        <v>-2.2250000000000001</v>
      </c>
      <c r="DP29" s="32" t="s">
        <v>31</v>
      </c>
      <c r="DQ29" s="33" t="s">
        <v>60</v>
      </c>
      <c r="DR29" s="21">
        <f t="shared" si="41"/>
        <v>-16.928508315936696</v>
      </c>
      <c r="DS29" s="21">
        <f t="shared" si="41"/>
        <v>0</v>
      </c>
      <c r="DT29" s="21">
        <f t="shared" si="41"/>
        <v>-16.928508315936696</v>
      </c>
      <c r="DV29">
        <v>166.38827838827837</v>
      </c>
      <c r="DX29" s="1">
        <f t="shared" si="42"/>
        <v>-2.8167053543703604</v>
      </c>
      <c r="EB29" s="33" t="s">
        <v>60</v>
      </c>
      <c r="EC29" s="1">
        <f t="shared" si="23"/>
        <v>0.25970750747136456</v>
      </c>
      <c r="ED29" s="1">
        <f t="shared" si="24"/>
        <v>-0.45910479029338735</v>
      </c>
      <c r="EE29" s="1">
        <f t="shared" si="25"/>
        <v>3.0161026371923829</v>
      </c>
      <c r="EF29" s="1">
        <f t="shared" si="26"/>
        <v>2.81670535437036</v>
      </c>
    </row>
    <row r="30" spans="4:139" x14ac:dyDescent="0.3">
      <c r="D30" t="str">
        <f t="shared" si="22"/>
        <v>00_Україна</v>
      </c>
      <c r="F30" s="32" t="s">
        <v>32</v>
      </c>
      <c r="G30" s="33" t="s">
        <v>61</v>
      </c>
      <c r="H30" t="s">
        <v>17</v>
      </c>
      <c r="I30" s="21">
        <v>5.4</v>
      </c>
      <c r="J30" s="21">
        <v>5.7</v>
      </c>
      <c r="K30" s="21">
        <v>5.3</v>
      </c>
      <c r="L30" s="21">
        <v>5.2</v>
      </c>
      <c r="M30" s="21">
        <v>2.8</v>
      </c>
      <c r="N30" s="21">
        <v>2.6</v>
      </c>
      <c r="P30" s="21">
        <v>110.30000000000001</v>
      </c>
      <c r="Q30" s="21">
        <v>117.61000000000001</v>
      </c>
      <c r="R30" s="21">
        <v>107.68</v>
      </c>
      <c r="S30" s="21">
        <v>101.41000000000001</v>
      </c>
      <c r="T30" s="21">
        <v>54.370000000000005</v>
      </c>
      <c r="U30" s="21">
        <v>52.370000000000012</v>
      </c>
      <c r="W30" s="22">
        <v>20.425925925925927</v>
      </c>
      <c r="X30" s="22">
        <v>20.633333333333336</v>
      </c>
      <c r="Y30" s="22">
        <v>20.316981132075473</v>
      </c>
      <c r="Z30" s="22">
        <v>19.501923076923077</v>
      </c>
      <c r="AA30" s="22">
        <v>19.417857142857144</v>
      </c>
      <c r="AB30" s="22">
        <v>20.142307692307696</v>
      </c>
      <c r="AD30" s="21">
        <v>0.5</v>
      </c>
      <c r="AE30" s="21">
        <v>0.70000000000000007</v>
      </c>
      <c r="AF30" s="21">
        <v>0.5</v>
      </c>
      <c r="AG30" s="21">
        <v>0.30000000000000004</v>
      </c>
      <c r="AH30" s="21">
        <v>0.2</v>
      </c>
      <c r="AI30" s="21">
        <v>0.1</v>
      </c>
      <c r="AK30" s="21">
        <v>21.21</v>
      </c>
      <c r="AL30" s="21">
        <v>25.450000000000003</v>
      </c>
      <c r="AM30" s="21">
        <v>19.8</v>
      </c>
      <c r="AN30" s="21">
        <v>14.719999999999999</v>
      </c>
      <c r="AO30" s="21">
        <v>8.41</v>
      </c>
      <c r="AP30" s="21">
        <v>6.16</v>
      </c>
      <c r="AR30" s="22">
        <v>42.42</v>
      </c>
      <c r="AS30" s="22">
        <v>36.357142857142861</v>
      </c>
      <c r="AT30" s="22">
        <v>39.6</v>
      </c>
      <c r="AU30" s="22">
        <v>49.066666666666656</v>
      </c>
      <c r="AV30" s="22">
        <v>42.05</v>
      </c>
      <c r="AW30" s="22">
        <v>61.6</v>
      </c>
      <c r="AY30" s="21">
        <v>0</v>
      </c>
      <c r="AZ30" s="21">
        <v>0</v>
      </c>
      <c r="BA30" s="21">
        <v>0</v>
      </c>
      <c r="BB30" s="21">
        <v>0</v>
      </c>
      <c r="BC30" s="21">
        <v>0</v>
      </c>
      <c r="BD30" s="21">
        <v>0</v>
      </c>
      <c r="BF30" s="21">
        <v>0</v>
      </c>
      <c r="BG30" s="21">
        <v>0</v>
      </c>
      <c r="BH30" s="21">
        <v>0</v>
      </c>
      <c r="BI30" s="21">
        <v>0</v>
      </c>
      <c r="BJ30" s="21">
        <v>0</v>
      </c>
      <c r="BK30" s="21">
        <v>0</v>
      </c>
      <c r="BM30" s="22" t="s">
        <v>5</v>
      </c>
      <c r="BN30" s="22" t="s">
        <v>5</v>
      </c>
      <c r="BO30" s="22" t="s">
        <v>5</v>
      </c>
      <c r="BP30" s="22" t="s">
        <v>5</v>
      </c>
      <c r="BQ30" s="22" t="s">
        <v>5</v>
      </c>
      <c r="BR30" s="22" t="s">
        <v>5</v>
      </c>
      <c r="BT30" s="21">
        <v>4.9000000000000004</v>
      </c>
      <c r="BU30" s="21">
        <v>5</v>
      </c>
      <c r="BV30" s="21">
        <v>4.8</v>
      </c>
      <c r="BW30" s="21">
        <v>4.8999999999999995</v>
      </c>
      <c r="BX30" s="21">
        <v>2.5999999999999996</v>
      </c>
      <c r="BY30" s="21">
        <v>2.5</v>
      </c>
      <c r="CA30" s="21">
        <v>89.09</v>
      </c>
      <c r="CB30" s="21">
        <v>92.160000000000011</v>
      </c>
      <c r="CC30" s="21">
        <v>87.88</v>
      </c>
      <c r="CD30" s="21">
        <v>86.690000000000012</v>
      </c>
      <c r="CE30" s="21">
        <v>45.96</v>
      </c>
      <c r="CF30" s="21">
        <v>46.210000000000008</v>
      </c>
      <c r="CH30" s="22">
        <v>18.181632653061225</v>
      </c>
      <c r="CI30" s="22">
        <v>18.432000000000002</v>
      </c>
      <c r="CJ30" s="22">
        <v>18.308333333333334</v>
      </c>
      <c r="CK30" s="22">
        <v>17.691836734693883</v>
      </c>
      <c r="CL30" s="22">
        <v>17.676923076923078</v>
      </c>
      <c r="CM30" s="22">
        <v>18.484000000000002</v>
      </c>
      <c r="CP30" s="22">
        <f t="shared" si="17"/>
        <v>20.219540867064453</v>
      </c>
      <c r="CQ30" s="22">
        <f t="shared" si="18"/>
        <v>41.860952380952384</v>
      </c>
      <c r="CR30" s="22"/>
      <c r="CS30" s="22">
        <f t="shared" si="19"/>
        <v>18.153450680272112</v>
      </c>
      <c r="CU30" s="22">
        <f t="shared" si="20"/>
        <v>23.707501700680272</v>
      </c>
      <c r="CV30" s="22"/>
      <c r="CX30" s="23">
        <f t="shared" si="21"/>
        <v>1.30595015340218</v>
      </c>
      <c r="CY30" s="23"/>
      <c r="DA30" s="21">
        <f t="shared" si="38"/>
        <v>5.4</v>
      </c>
      <c r="DB30" s="21">
        <f t="shared" si="38"/>
        <v>0.5</v>
      </c>
      <c r="DC30" s="21">
        <f t="shared" si="38"/>
        <v>0</v>
      </c>
      <c r="DD30" s="21">
        <f t="shared" si="38"/>
        <v>4.9000000000000004</v>
      </c>
      <c r="DF30" s="21">
        <f t="shared" si="39"/>
        <v>-2.5999999999999996</v>
      </c>
      <c r="DG30" s="21">
        <f t="shared" si="39"/>
        <v>-0.30000000000000004</v>
      </c>
      <c r="DH30" s="21">
        <f t="shared" si="39"/>
        <v>0</v>
      </c>
      <c r="DI30" s="21">
        <f t="shared" si="39"/>
        <v>-2.2999999999999998</v>
      </c>
      <c r="DK30" s="21">
        <f t="shared" si="40"/>
        <v>-2.8</v>
      </c>
      <c r="DL30" s="21">
        <f t="shared" si="40"/>
        <v>-0.40000000000000008</v>
      </c>
      <c r="DM30" s="21">
        <f t="shared" si="40"/>
        <v>0</v>
      </c>
      <c r="DN30" s="21">
        <f t="shared" si="40"/>
        <v>-2.4</v>
      </c>
      <c r="DP30" s="32" t="s">
        <v>32</v>
      </c>
      <c r="DQ30" s="33" t="s">
        <v>61</v>
      </c>
      <c r="DR30" s="21">
        <f t="shared" si="41"/>
        <v>-8.6069959751849456</v>
      </c>
      <c r="DS30" s="21">
        <f t="shared" si="41"/>
        <v>0</v>
      </c>
      <c r="DT30" s="21">
        <f t="shared" si="41"/>
        <v>-8.6069959751849456</v>
      </c>
      <c r="DV30">
        <v>175.16483516483515</v>
      </c>
      <c r="DX30" s="1">
        <f t="shared" si="42"/>
        <v>-1.5076430312576707</v>
      </c>
      <c r="EB30" s="33" t="s">
        <v>61</v>
      </c>
      <c r="EC30" s="1">
        <f t="shared" si="23"/>
        <v>0.15088443452380948</v>
      </c>
      <c r="ED30" s="1">
        <f t="shared" si="24"/>
        <v>0.53344898875605462</v>
      </c>
      <c r="EE30" s="1">
        <f t="shared" si="25"/>
        <v>0.82330960797780661</v>
      </c>
      <c r="EF30" s="1">
        <f t="shared" si="26"/>
        <v>1.5076430312576705</v>
      </c>
    </row>
    <row r="31" spans="4:139" x14ac:dyDescent="0.3">
      <c r="D31" t="str">
        <f t="shared" si="22"/>
        <v>00_Україна</v>
      </c>
      <c r="F31" s="32" t="s">
        <v>33</v>
      </c>
      <c r="G31" s="33" t="s">
        <v>62</v>
      </c>
      <c r="H31" t="s">
        <v>17</v>
      </c>
      <c r="I31" s="21">
        <v>0.1</v>
      </c>
      <c r="J31" s="21">
        <v>0.1</v>
      </c>
      <c r="K31" s="21">
        <v>0.1</v>
      </c>
      <c r="L31" s="21">
        <v>0.1</v>
      </c>
      <c r="M31" s="21">
        <v>0</v>
      </c>
      <c r="N31" s="21">
        <v>0</v>
      </c>
      <c r="P31" s="21">
        <v>2.2000000000000002</v>
      </c>
      <c r="Q31" s="21">
        <v>2.29</v>
      </c>
      <c r="R31" s="21">
        <v>2.73</v>
      </c>
      <c r="S31" s="21">
        <v>2.73</v>
      </c>
      <c r="T31" s="21">
        <v>0.24</v>
      </c>
      <c r="U31" s="21">
        <v>0.5</v>
      </c>
      <c r="W31" s="22">
        <v>22</v>
      </c>
      <c r="X31" s="22">
        <v>22.9</v>
      </c>
      <c r="Y31" s="22">
        <v>27.299999999999997</v>
      </c>
      <c r="Z31" s="22">
        <v>27.299999999999997</v>
      </c>
      <c r="AA31" s="22" t="s">
        <v>5</v>
      </c>
      <c r="AB31" s="22" t="s">
        <v>5</v>
      </c>
      <c r="AD31" s="21">
        <v>0</v>
      </c>
      <c r="AE31" s="21">
        <v>0</v>
      </c>
      <c r="AF31" s="21">
        <v>0</v>
      </c>
      <c r="AG31" s="21">
        <v>0</v>
      </c>
      <c r="AH31" s="21">
        <v>0</v>
      </c>
      <c r="AI31" s="21">
        <v>0</v>
      </c>
      <c r="AK31" s="21">
        <v>0</v>
      </c>
      <c r="AL31" s="21">
        <v>0</v>
      </c>
      <c r="AM31" s="21">
        <v>0</v>
      </c>
      <c r="AN31" s="21">
        <v>0</v>
      </c>
      <c r="AO31" s="21">
        <v>0</v>
      </c>
      <c r="AP31" s="21">
        <v>0</v>
      </c>
      <c r="AR31" s="22" t="s">
        <v>5</v>
      </c>
      <c r="AS31" s="22" t="s">
        <v>5</v>
      </c>
      <c r="AT31" s="22" t="s">
        <v>5</v>
      </c>
      <c r="AU31" s="22" t="s">
        <v>5</v>
      </c>
      <c r="AV31" s="22" t="s">
        <v>5</v>
      </c>
      <c r="AW31" s="22" t="s">
        <v>5</v>
      </c>
      <c r="AY31" s="21">
        <v>1.5800000000000002E-2</v>
      </c>
      <c r="AZ31" s="21">
        <v>1.5800000000000002E-2</v>
      </c>
      <c r="BA31" s="21">
        <v>1.9E-2</v>
      </c>
      <c r="BB31" s="21">
        <v>1.95E-2</v>
      </c>
      <c r="BC31" s="21">
        <v>0</v>
      </c>
      <c r="BD31" s="21">
        <v>0</v>
      </c>
      <c r="BF31" s="21">
        <v>1.1400000000000001</v>
      </c>
      <c r="BG31" s="21">
        <v>1.1300000000000001</v>
      </c>
      <c r="BH31" s="21">
        <v>1.31</v>
      </c>
      <c r="BI31" s="21">
        <v>1.35</v>
      </c>
      <c r="BJ31" s="21">
        <v>0</v>
      </c>
      <c r="BK31" s="21">
        <v>0</v>
      </c>
      <c r="BM31" s="22">
        <v>72.151898734177223</v>
      </c>
      <c r="BN31" s="22">
        <v>71.518987341772146</v>
      </c>
      <c r="BO31" s="22">
        <v>68.94736842105263</v>
      </c>
      <c r="BP31" s="22">
        <v>69.230769230769241</v>
      </c>
      <c r="BQ31" s="22" t="s">
        <v>5</v>
      </c>
      <c r="BR31" s="22" t="s">
        <v>5</v>
      </c>
      <c r="BT31" s="21">
        <v>8.4199999999999997E-2</v>
      </c>
      <c r="BU31" s="21">
        <v>8.4199999999999997E-2</v>
      </c>
      <c r="BV31" s="21">
        <v>8.1000000000000003E-2</v>
      </c>
      <c r="BW31" s="21">
        <v>8.0500000000000002E-2</v>
      </c>
      <c r="BX31" s="21">
        <v>0</v>
      </c>
      <c r="BY31" s="21">
        <v>0</v>
      </c>
      <c r="CA31" s="21">
        <v>1.0599999999999998</v>
      </c>
      <c r="CB31" s="21">
        <v>1.1600000000000001</v>
      </c>
      <c r="CC31" s="21">
        <v>1.42</v>
      </c>
      <c r="CD31" s="21">
        <v>1.38</v>
      </c>
      <c r="CE31" s="21">
        <v>0.24</v>
      </c>
      <c r="CF31" s="21">
        <v>0.5</v>
      </c>
      <c r="CH31" s="22">
        <v>12.589073634204274</v>
      </c>
      <c r="CI31" s="22">
        <v>13.776722090261284</v>
      </c>
      <c r="CJ31" s="22">
        <v>17.530864197530864</v>
      </c>
      <c r="CK31" s="22">
        <v>17.142857142857142</v>
      </c>
      <c r="CL31" s="22" t="s">
        <v>5</v>
      </c>
      <c r="CM31" s="22" t="s">
        <v>5</v>
      </c>
      <c r="CP31" s="22">
        <f t="shared" si="17"/>
        <v>24.874999999999996</v>
      </c>
      <c r="CQ31" s="22"/>
      <c r="CR31" s="22">
        <f t="shared" si="35"/>
        <v>70.462255931942806</v>
      </c>
      <c r="CS31" s="22">
        <f t="shared" si="19"/>
        <v>15.259879266213389</v>
      </c>
      <c r="CU31" s="22"/>
      <c r="CV31" s="22">
        <f t="shared" si="36"/>
        <v>55.202376665729417</v>
      </c>
      <c r="CX31" s="23"/>
      <c r="CY31" s="23">
        <f t="shared" si="37"/>
        <v>3.6174844966140696</v>
      </c>
      <c r="DA31" s="21">
        <f t="shared" si="38"/>
        <v>0.1</v>
      </c>
      <c r="DB31" s="21">
        <f t="shared" si="38"/>
        <v>0</v>
      </c>
      <c r="DC31" s="21">
        <f t="shared" si="38"/>
        <v>1.7525000000000002E-2</v>
      </c>
      <c r="DD31" s="21">
        <f t="shared" si="38"/>
        <v>8.2475000000000007E-2</v>
      </c>
      <c r="DF31" s="21">
        <f t="shared" si="39"/>
        <v>-0.1</v>
      </c>
      <c r="DG31" s="21">
        <f t="shared" si="39"/>
        <v>0</v>
      </c>
      <c r="DH31" s="21">
        <f t="shared" si="39"/>
        <v>-1.7525000000000002E-2</v>
      </c>
      <c r="DI31" s="21">
        <f t="shared" si="39"/>
        <v>-8.2475000000000007E-2</v>
      </c>
      <c r="DK31" s="21">
        <f t="shared" si="40"/>
        <v>-0.1</v>
      </c>
      <c r="DL31" s="21">
        <f t="shared" si="40"/>
        <v>0</v>
      </c>
      <c r="DM31" s="21">
        <f t="shared" si="40"/>
        <v>-1.7525000000000002E-2</v>
      </c>
      <c r="DN31" s="21">
        <f t="shared" si="40"/>
        <v>-8.2475000000000007E-2</v>
      </c>
      <c r="DP31" s="32" t="s">
        <v>33</v>
      </c>
      <c r="DQ31" s="33" t="s">
        <v>62</v>
      </c>
      <c r="DR31" s="21">
        <f t="shared" si="41"/>
        <v>0</v>
      </c>
      <c r="DS31" s="21">
        <f t="shared" si="41"/>
        <v>-1.0508394465278161</v>
      </c>
      <c r="DT31" s="21">
        <f t="shared" si="41"/>
        <v>-1.0508394465278161</v>
      </c>
      <c r="DV31">
        <v>171.41391941391942</v>
      </c>
      <c r="DX31" s="1">
        <f t="shared" si="42"/>
        <v>-0.18012850820408677</v>
      </c>
      <c r="EB31" s="33" t="s">
        <v>62</v>
      </c>
      <c r="EC31" s="1">
        <f t="shared" si="23"/>
        <v>0</v>
      </c>
      <c r="ED31" s="1">
        <f t="shared" si="24"/>
        <v>0</v>
      </c>
      <c r="EE31" s="1">
        <f t="shared" si="25"/>
        <v>0.18012850820408677</v>
      </c>
      <c r="EF31" s="1">
        <f t="shared" si="26"/>
        <v>0.18012850820408677</v>
      </c>
    </row>
    <row r="32" spans="4:139" x14ac:dyDescent="0.3">
      <c r="D32" t="str">
        <f t="shared" si="22"/>
        <v>00_Україна</v>
      </c>
      <c r="F32" s="6"/>
      <c r="G32" s="34" t="s">
        <v>65</v>
      </c>
      <c r="H32" t="s">
        <v>17</v>
      </c>
      <c r="I32" s="35">
        <v>24.200000000000003</v>
      </c>
      <c r="J32" s="35">
        <v>25.700000000000006</v>
      </c>
      <c r="K32" s="35">
        <v>24.500000000000004</v>
      </c>
      <c r="L32" s="35">
        <v>23.9</v>
      </c>
      <c r="M32" s="35">
        <v>10.100000000000001</v>
      </c>
      <c r="N32" s="35">
        <v>9.1000000000000014</v>
      </c>
      <c r="O32" s="36"/>
      <c r="P32" s="35">
        <v>387.62000000000006</v>
      </c>
      <c r="Q32" s="35">
        <v>414.2099999999997</v>
      </c>
      <c r="R32" s="35">
        <v>378.31999999999982</v>
      </c>
      <c r="S32" s="35">
        <v>377.10000000000008</v>
      </c>
      <c r="T32" s="35">
        <v>163.39999999999998</v>
      </c>
      <c r="U32" s="35">
        <v>156.19000000000008</v>
      </c>
      <c r="V32" s="36"/>
      <c r="W32" s="37">
        <v>16.017355371900827</v>
      </c>
      <c r="X32" s="37">
        <v>16.117120622568077</v>
      </c>
      <c r="Y32" s="37">
        <v>15.441632653061214</v>
      </c>
      <c r="Z32" s="37">
        <v>15.778242677824272</v>
      </c>
      <c r="AA32" s="37">
        <v>16.178217821782173</v>
      </c>
      <c r="AB32" s="37">
        <v>17.163736263736268</v>
      </c>
      <c r="AD32" s="35">
        <v>1.5666666666666667</v>
      </c>
      <c r="AE32" s="35">
        <v>1.1000000000000001</v>
      </c>
      <c r="AF32" s="35">
        <v>1.0000000000000009</v>
      </c>
      <c r="AG32" s="35">
        <v>1.1000000000000005</v>
      </c>
      <c r="AH32" s="35">
        <v>0.29999999999999993</v>
      </c>
      <c r="AI32" s="35">
        <v>0.43712121212121208</v>
      </c>
      <c r="AJ32" s="36"/>
      <c r="AK32" s="35">
        <v>28.658222222222257</v>
      </c>
      <c r="AL32" s="35">
        <v>23.69999999999996</v>
      </c>
      <c r="AM32" s="35">
        <v>19.359999999999925</v>
      </c>
      <c r="AN32" s="35">
        <v>16.529999999999909</v>
      </c>
      <c r="AO32" s="35">
        <v>4.2499999999999947</v>
      </c>
      <c r="AP32" s="35">
        <v>11.583181818181819</v>
      </c>
      <c r="AQ32" s="36"/>
      <c r="AR32" s="37">
        <v>18.292482269503569</v>
      </c>
      <c r="AS32" s="37">
        <v>21.545454545454508</v>
      </c>
      <c r="AT32" s="37">
        <v>19.359999999999907</v>
      </c>
      <c r="AU32" s="37">
        <v>15.027272727272637</v>
      </c>
      <c r="AV32" s="37">
        <v>14.166666666666652</v>
      </c>
      <c r="AW32" s="37">
        <v>26.49878682842288</v>
      </c>
      <c r="AY32" s="35">
        <v>0.22529999999999986</v>
      </c>
      <c r="AZ32" s="35">
        <v>0.2273</v>
      </c>
      <c r="BA32" s="35">
        <v>0.22509999999999988</v>
      </c>
      <c r="BB32" s="35">
        <v>0.22869999999999979</v>
      </c>
      <c r="BC32" s="35">
        <v>1.7100000000000004E-2</v>
      </c>
      <c r="BD32" s="35">
        <v>1.4600000000000007E-2</v>
      </c>
      <c r="BE32" s="36"/>
      <c r="BF32" s="35">
        <v>14.369999999999992</v>
      </c>
      <c r="BG32" s="35">
        <v>14.449999999999982</v>
      </c>
      <c r="BH32" s="35">
        <v>15.529999999999983</v>
      </c>
      <c r="BI32" s="35">
        <v>15.629999999999987</v>
      </c>
      <c r="BJ32" s="35">
        <v>1.1000000000000014</v>
      </c>
      <c r="BK32" s="35">
        <v>0.46000000000000285</v>
      </c>
      <c r="BL32" s="36"/>
      <c r="BM32" s="37">
        <v>63.781624500665785</v>
      </c>
      <c r="BN32" s="37">
        <v>63.572371315442062</v>
      </c>
      <c r="BO32" s="37">
        <v>68.991559306974636</v>
      </c>
      <c r="BP32" s="37">
        <v>68.342807170966339</v>
      </c>
      <c r="BQ32" s="37">
        <v>64.327485380117025</v>
      </c>
      <c r="BR32" s="37">
        <v>31.506849315068674</v>
      </c>
      <c r="BT32" s="35">
        <v>22.408033333333336</v>
      </c>
      <c r="BU32" s="35">
        <v>24.372700000000009</v>
      </c>
      <c r="BV32" s="35">
        <v>23.274900000000002</v>
      </c>
      <c r="BW32" s="35">
        <v>22.571300000000001</v>
      </c>
      <c r="BX32" s="35">
        <v>9.7829000000000015</v>
      </c>
      <c r="BY32" s="35">
        <v>8.6482787878787875</v>
      </c>
      <c r="BZ32" s="36"/>
      <c r="CA32" s="35">
        <v>344.59177777777779</v>
      </c>
      <c r="CB32" s="35">
        <v>376.05999999999972</v>
      </c>
      <c r="CC32" s="35">
        <v>343.42999999999989</v>
      </c>
      <c r="CD32" s="35">
        <v>344.94000000000017</v>
      </c>
      <c r="CE32" s="35">
        <v>158.04999999999995</v>
      </c>
      <c r="CF32" s="35">
        <v>144.14681818181828</v>
      </c>
      <c r="CG32" s="36"/>
      <c r="CH32" s="37">
        <v>15.378046464487189</v>
      </c>
      <c r="CI32" s="37">
        <v>15.429558481415665</v>
      </c>
      <c r="CJ32" s="37">
        <v>14.755380259421088</v>
      </c>
      <c r="CK32" s="37">
        <v>15.282238949462377</v>
      </c>
      <c r="CL32" s="37">
        <v>16.15574114015271</v>
      </c>
      <c r="CM32" s="37">
        <v>16.667688648503198</v>
      </c>
      <c r="CP32" s="22">
        <f t="shared" si="17"/>
        <v>15.838587831338597</v>
      </c>
      <c r="CQ32" s="22">
        <f t="shared" si="18"/>
        <v>18.556302385557654</v>
      </c>
      <c r="CR32" s="22">
        <f t="shared" si="35"/>
        <v>66.172090573512207</v>
      </c>
      <c r="CS32" s="22">
        <f t="shared" si="19"/>
        <v>15.211306038696579</v>
      </c>
      <c r="CU32" s="22">
        <f t="shared" si="20"/>
        <v>3.3449963468610751</v>
      </c>
      <c r="CV32" s="22">
        <f t="shared" si="36"/>
        <v>50.96078453481563</v>
      </c>
      <c r="CX32" s="23">
        <f t="shared" si="21"/>
        <v>0.21990198200940936</v>
      </c>
      <c r="CY32" s="23">
        <f t="shared" si="37"/>
        <v>3.3501912593944723</v>
      </c>
      <c r="DA32" s="35">
        <f t="shared" si="38"/>
        <v>24.575000000000003</v>
      </c>
      <c r="DB32" s="35">
        <f t="shared" si="38"/>
        <v>1.1916666666666673</v>
      </c>
      <c r="DC32" s="35">
        <f t="shared" si="38"/>
        <v>0.22659999999999991</v>
      </c>
      <c r="DD32" s="35">
        <f t="shared" si="38"/>
        <v>23.156733333333335</v>
      </c>
      <c r="DF32" s="35">
        <f t="shared" si="39"/>
        <v>-14.475000000000001</v>
      </c>
      <c r="DG32" s="35">
        <f t="shared" si="39"/>
        <v>-0.89166666666666727</v>
      </c>
      <c r="DH32" s="35">
        <f t="shared" si="39"/>
        <v>-0.20949999999999991</v>
      </c>
      <c r="DI32" s="35">
        <f t="shared" si="39"/>
        <v>-13.373833333333334</v>
      </c>
      <c r="DK32" s="35">
        <f t="shared" si="40"/>
        <v>-15.475000000000001</v>
      </c>
      <c r="DL32" s="35">
        <f t="shared" si="40"/>
        <v>-0.75454545454545507</v>
      </c>
      <c r="DM32" s="35">
        <f t="shared" si="40"/>
        <v>-0.24119999999999991</v>
      </c>
      <c r="DN32" s="35">
        <f t="shared" si="40"/>
        <v>-14.508454545454548</v>
      </c>
      <c r="DP32" s="6"/>
      <c r="DQ32" s="34" t="s">
        <v>65</v>
      </c>
      <c r="DR32" s="35">
        <f t="shared" si="41"/>
        <v>-3.8653867974566887</v>
      </c>
      <c r="DS32" s="35">
        <f t="shared" si="41"/>
        <v>-12.057724641888147</v>
      </c>
      <c r="DT32" s="35">
        <f t="shared" si="41"/>
        <v>-15.923111439344837</v>
      </c>
      <c r="DV32">
        <v>171.41391941391942</v>
      </c>
      <c r="DX32" s="1">
        <f t="shared" si="42"/>
        <v>-2.7294429410827141</v>
      </c>
      <c r="EB32" s="34" t="s">
        <v>65</v>
      </c>
      <c r="EC32" s="1">
        <f t="shared" si="23"/>
        <v>-0.12867103937959559</v>
      </c>
      <c r="ED32" s="1">
        <f t="shared" si="24"/>
        <v>0.18781968097654644</v>
      </c>
      <c r="EE32" s="1">
        <f t="shared" si="25"/>
        <v>2.6702942994857635</v>
      </c>
      <c r="EF32" s="1">
        <f t="shared" si="26"/>
        <v>2.7294429410827141</v>
      </c>
    </row>
    <row r="33" spans="4:136" x14ac:dyDescent="0.3">
      <c r="D33" t="str">
        <f t="shared" si="22"/>
        <v>00_Україна</v>
      </c>
      <c r="F33" s="38" t="s">
        <v>4</v>
      </c>
      <c r="G33" s="10" t="s">
        <v>63</v>
      </c>
      <c r="H33" t="s">
        <v>17</v>
      </c>
      <c r="I33" s="21">
        <v>32</v>
      </c>
      <c r="J33" s="21">
        <v>31.96</v>
      </c>
      <c r="K33" s="21">
        <v>31.6</v>
      </c>
      <c r="L33" s="21">
        <v>30.6</v>
      </c>
      <c r="M33" s="21">
        <v>6.8</v>
      </c>
      <c r="N33" s="21">
        <v>6.3</v>
      </c>
      <c r="P33" s="21">
        <v>215.22000000000003</v>
      </c>
      <c r="Q33" s="21">
        <v>252</v>
      </c>
      <c r="R33" s="21">
        <v>239.68</v>
      </c>
      <c r="S33" s="21">
        <v>233.01000000000002</v>
      </c>
      <c r="T33" s="21">
        <v>52.710000000000008</v>
      </c>
      <c r="U33" s="21">
        <v>51.59</v>
      </c>
      <c r="W33" s="22">
        <v>6.7256250000000009</v>
      </c>
      <c r="X33" s="22">
        <v>7.8848560700876096</v>
      </c>
      <c r="Y33" s="22">
        <v>7.584810126582278</v>
      </c>
      <c r="Z33" s="22">
        <v>7.6147058823529417</v>
      </c>
      <c r="AA33" s="22">
        <v>7.7514705882352954</v>
      </c>
      <c r="AB33" s="22">
        <v>8.18888888888889</v>
      </c>
      <c r="AD33" s="21">
        <v>0.53333333333333333</v>
      </c>
      <c r="AE33" s="21">
        <v>0.4</v>
      </c>
      <c r="AF33" s="21">
        <v>0.2</v>
      </c>
      <c r="AG33" s="21">
        <v>0.3</v>
      </c>
      <c r="AH33" s="21">
        <v>0</v>
      </c>
      <c r="AI33" s="21">
        <v>0</v>
      </c>
      <c r="AK33" s="21">
        <v>12.168333333333335</v>
      </c>
      <c r="AL33" s="21">
        <v>8.14</v>
      </c>
      <c r="AM33" s="21">
        <v>6.09</v>
      </c>
      <c r="AN33" s="21">
        <v>5.91</v>
      </c>
      <c r="AO33" s="21">
        <v>0.12124999999999997</v>
      </c>
      <c r="AP33" s="21">
        <v>1.1599999999999999</v>
      </c>
      <c r="AR33" s="22">
        <v>22.815625000000004</v>
      </c>
      <c r="AS33" s="22">
        <v>20.350000000000001</v>
      </c>
      <c r="AT33" s="22">
        <v>30.45</v>
      </c>
      <c r="AU33" s="22">
        <v>19.700000000000003</v>
      </c>
      <c r="AV33" s="22" t="s">
        <v>5</v>
      </c>
      <c r="AW33" s="22" t="s">
        <v>5</v>
      </c>
      <c r="AY33" s="21">
        <v>0</v>
      </c>
      <c r="AZ33" s="21">
        <v>0</v>
      </c>
      <c r="BA33" s="21">
        <v>0</v>
      </c>
      <c r="BB33" s="21">
        <v>0</v>
      </c>
      <c r="BC33" s="21">
        <v>0</v>
      </c>
      <c r="BD33" s="21">
        <v>0</v>
      </c>
      <c r="BF33" s="21">
        <v>0</v>
      </c>
      <c r="BG33" s="21">
        <v>0</v>
      </c>
      <c r="BH33" s="21">
        <v>0</v>
      </c>
      <c r="BI33" s="21">
        <v>0</v>
      </c>
      <c r="BJ33" s="21">
        <v>0</v>
      </c>
      <c r="BK33" s="21">
        <v>0</v>
      </c>
      <c r="BM33" s="22" t="s">
        <v>5</v>
      </c>
      <c r="BN33" s="22" t="s">
        <v>5</v>
      </c>
      <c r="BO33" s="22" t="s">
        <v>5</v>
      </c>
      <c r="BP33" s="22" t="s">
        <v>5</v>
      </c>
      <c r="BQ33" s="22" t="s">
        <v>5</v>
      </c>
      <c r="BR33" s="22" t="s">
        <v>5</v>
      </c>
      <c r="BT33" s="21">
        <v>31.466666666666665</v>
      </c>
      <c r="BU33" s="21">
        <v>31.56</v>
      </c>
      <c r="BV33" s="21">
        <v>31.4</v>
      </c>
      <c r="BW33" s="21">
        <v>30.3</v>
      </c>
      <c r="BX33" s="21">
        <v>6.8</v>
      </c>
      <c r="BY33" s="21">
        <v>6.3</v>
      </c>
      <c r="CA33" s="21">
        <v>203.05166666666668</v>
      </c>
      <c r="CB33" s="21">
        <v>243.86</v>
      </c>
      <c r="CC33" s="21">
        <v>233.59</v>
      </c>
      <c r="CD33" s="21">
        <v>227.1</v>
      </c>
      <c r="CE33" s="21">
        <v>52.588750000000005</v>
      </c>
      <c r="CF33" s="21">
        <v>50.430000000000007</v>
      </c>
      <c r="CH33" s="22">
        <v>6.4529131355932208</v>
      </c>
      <c r="CI33" s="22">
        <v>7.7268694550063381</v>
      </c>
      <c r="CJ33" s="22">
        <v>7.4391719745222931</v>
      </c>
      <c r="CK33" s="22">
        <v>7.4950495049504946</v>
      </c>
      <c r="CL33" s="22">
        <v>7.7336397058823536</v>
      </c>
      <c r="CM33" s="22">
        <v>8.0047619047619065</v>
      </c>
      <c r="CP33" s="22">
        <f t="shared" si="17"/>
        <v>7.4524992697557071</v>
      </c>
      <c r="CQ33" s="22">
        <f t="shared" si="18"/>
        <v>23.328906250000003</v>
      </c>
      <c r="CR33" s="22"/>
      <c r="CS33" s="22">
        <f t="shared" si="19"/>
        <v>7.278501017518086</v>
      </c>
      <c r="CU33" s="22">
        <f t="shared" si="20"/>
        <v>16.050405232481918</v>
      </c>
      <c r="CV33" s="22">
        <f t="shared" si="36"/>
        <v>-7.278501017518086</v>
      </c>
      <c r="CX33" s="23">
        <f t="shared" si="21"/>
        <v>2.2051800492781939</v>
      </c>
      <c r="CY33" s="23"/>
      <c r="DA33" s="21">
        <f t="shared" si="38"/>
        <v>31.54</v>
      </c>
      <c r="DB33" s="21">
        <f t="shared" si="38"/>
        <v>0.36944444444444446</v>
      </c>
      <c r="DC33" s="21">
        <f t="shared" si="38"/>
        <v>0</v>
      </c>
      <c r="DD33" s="21">
        <f t="shared" si="38"/>
        <v>31.181666666666668</v>
      </c>
      <c r="DF33" s="21">
        <f t="shared" si="39"/>
        <v>-24.740000000000002</v>
      </c>
      <c r="DG33" s="21">
        <f t="shared" si="39"/>
        <v>-0.36944444444444446</v>
      </c>
      <c r="DH33" s="21">
        <f t="shared" si="39"/>
        <v>0</v>
      </c>
      <c r="DI33" s="21">
        <f t="shared" si="39"/>
        <v>-24.381666666666668</v>
      </c>
      <c r="DK33" s="21">
        <f t="shared" si="40"/>
        <v>-25.240000000000002</v>
      </c>
      <c r="DL33" s="21">
        <f t="shared" si="40"/>
        <v>-0.36944444444444446</v>
      </c>
      <c r="DM33" s="21">
        <f t="shared" si="40"/>
        <v>0</v>
      </c>
      <c r="DN33" s="21">
        <f t="shared" si="40"/>
        <v>-24.881666666666668</v>
      </c>
      <c r="DP33" s="38" t="s">
        <v>4</v>
      </c>
      <c r="DQ33" s="10" t="s">
        <v>63</v>
      </c>
      <c r="DR33" s="21">
        <f t="shared" si="41"/>
        <v>-4.4175373202237767</v>
      </c>
      <c r="DS33" s="21">
        <f t="shared" si="41"/>
        <v>0</v>
      </c>
      <c r="DT33" s="21">
        <f t="shared" si="41"/>
        <v>-4.4175373202237767</v>
      </c>
      <c r="DV33">
        <v>190.41391941391942</v>
      </c>
      <c r="DX33" s="1">
        <f t="shared" si="42"/>
        <v>-0.84116059530107179</v>
      </c>
      <c r="EB33" s="10" t="s">
        <v>63</v>
      </c>
      <c r="EC33" s="1">
        <f t="shared" si="23"/>
        <v>-2.7506150206688045E-2</v>
      </c>
      <c r="ED33" s="1">
        <f t="shared" si="24"/>
        <v>0</v>
      </c>
      <c r="EE33" s="1">
        <f t="shared" si="25"/>
        <v>0.8686667455077598</v>
      </c>
      <c r="EF33" s="1">
        <f t="shared" si="26"/>
        <v>0.84116059530107179</v>
      </c>
    </row>
    <row r="34" spans="4:136" x14ac:dyDescent="0.3">
      <c r="EC34" s="1"/>
      <c r="ED34" s="1"/>
      <c r="EE34" s="1"/>
    </row>
    <row r="37" spans="4:136" x14ac:dyDescent="0.3">
      <c r="F37" s="4" t="s">
        <v>83</v>
      </c>
      <c r="G37" s="4" t="s">
        <v>84</v>
      </c>
      <c r="I37" s="18">
        <v>2018</v>
      </c>
      <c r="J37" s="18">
        <v>2019</v>
      </c>
      <c r="K37" s="18">
        <v>2020</v>
      </c>
      <c r="L37" s="18">
        <v>2021</v>
      </c>
      <c r="M37" s="18">
        <v>2022</v>
      </c>
      <c r="N37" s="18">
        <v>2023</v>
      </c>
      <c r="P37" s="18">
        <v>2018</v>
      </c>
      <c r="Q37" s="18">
        <v>2019</v>
      </c>
      <c r="R37" s="18">
        <v>2020</v>
      </c>
      <c r="S37" s="18">
        <v>2021</v>
      </c>
      <c r="T37" s="18">
        <v>2022</v>
      </c>
      <c r="U37" s="18">
        <v>2023</v>
      </c>
      <c r="W37" s="18">
        <v>2018</v>
      </c>
      <c r="X37" s="18">
        <v>2019</v>
      </c>
      <c r="Y37" s="18">
        <v>2020</v>
      </c>
      <c r="Z37" s="18">
        <v>2021</v>
      </c>
      <c r="AA37" s="18">
        <v>2022</v>
      </c>
      <c r="AB37" s="18">
        <v>2023</v>
      </c>
      <c r="AD37" s="18">
        <v>2018</v>
      </c>
      <c r="AE37" s="18">
        <v>2019</v>
      </c>
      <c r="AF37" s="18">
        <v>2020</v>
      </c>
      <c r="AG37" s="18">
        <v>2021</v>
      </c>
      <c r="AH37" s="18">
        <v>2022</v>
      </c>
      <c r="AI37" s="18">
        <v>2023</v>
      </c>
      <c r="AK37" s="18">
        <v>2018</v>
      </c>
      <c r="AL37" s="18">
        <v>2019</v>
      </c>
      <c r="AM37" s="18">
        <v>2020</v>
      </c>
      <c r="AN37" s="18">
        <v>2021</v>
      </c>
      <c r="AO37" s="18">
        <v>2022</v>
      </c>
      <c r="AP37" s="18">
        <v>2023</v>
      </c>
      <c r="AR37" s="18">
        <v>2018</v>
      </c>
      <c r="AS37" s="18">
        <v>2019</v>
      </c>
      <c r="AT37" s="18">
        <v>2020</v>
      </c>
      <c r="AU37" s="18">
        <v>2021</v>
      </c>
      <c r="AV37" s="18">
        <v>2022</v>
      </c>
      <c r="AW37" s="18">
        <v>2023</v>
      </c>
      <c r="AY37" s="18">
        <v>2018</v>
      </c>
      <c r="AZ37" s="18">
        <v>2019</v>
      </c>
      <c r="BA37" s="18">
        <v>2020</v>
      </c>
      <c r="BB37" s="18">
        <v>2021</v>
      </c>
      <c r="BC37" s="18">
        <v>2022</v>
      </c>
      <c r="BD37" s="18">
        <v>2023</v>
      </c>
      <c r="BF37" s="18">
        <v>2018</v>
      </c>
      <c r="BG37" s="18">
        <v>2019</v>
      </c>
      <c r="BH37" s="18">
        <v>2020</v>
      </c>
      <c r="BI37" s="18">
        <v>2021</v>
      </c>
      <c r="BJ37" s="18">
        <v>2022</v>
      </c>
      <c r="BK37" s="18">
        <v>2023</v>
      </c>
      <c r="BM37" s="18">
        <v>2018</v>
      </c>
      <c r="BN37" s="18">
        <v>2019</v>
      </c>
      <c r="BO37" s="18">
        <v>2020</v>
      </c>
      <c r="BP37" s="18">
        <v>2021</v>
      </c>
      <c r="BQ37" s="18">
        <v>2022</v>
      </c>
      <c r="BR37" s="18">
        <v>2023</v>
      </c>
      <c r="BT37" s="18">
        <v>2018</v>
      </c>
      <c r="BU37" s="18">
        <v>2019</v>
      </c>
      <c r="BV37" s="18">
        <v>2020</v>
      </c>
      <c r="BW37" s="18">
        <v>2021</v>
      </c>
      <c r="BX37" s="18">
        <v>2022</v>
      </c>
      <c r="BY37" s="18">
        <v>2023</v>
      </c>
      <c r="CA37" s="18">
        <v>2018</v>
      </c>
      <c r="CB37" s="18">
        <v>2019</v>
      </c>
      <c r="CC37" s="18">
        <v>2020</v>
      </c>
      <c r="CD37" s="18">
        <v>2021</v>
      </c>
      <c r="CE37" s="18">
        <v>2022</v>
      </c>
      <c r="CF37" s="18">
        <v>2023</v>
      </c>
      <c r="CH37" s="18">
        <v>2018</v>
      </c>
      <c r="CI37" s="18">
        <v>2019</v>
      </c>
      <c r="CJ37" s="18">
        <v>2020</v>
      </c>
      <c r="CK37" s="18">
        <v>2021</v>
      </c>
      <c r="CL37" s="18">
        <v>2022</v>
      </c>
      <c r="CM37" s="18">
        <v>2023</v>
      </c>
      <c r="CP37" s="8" t="s">
        <v>50</v>
      </c>
      <c r="CQ37" s="9" t="s">
        <v>51</v>
      </c>
      <c r="CR37" s="11" t="s">
        <v>52</v>
      </c>
      <c r="CS37" s="13" t="s">
        <v>9</v>
      </c>
      <c r="CU37" s="9" t="s">
        <v>51</v>
      </c>
      <c r="CV37" s="11" t="s">
        <v>52</v>
      </c>
      <c r="CX37" s="9" t="s">
        <v>51</v>
      </c>
      <c r="CY37" s="11" t="s">
        <v>52</v>
      </c>
      <c r="DA37" s="8" t="s">
        <v>50</v>
      </c>
      <c r="DB37" s="9" t="s">
        <v>51</v>
      </c>
      <c r="DC37" s="11" t="s">
        <v>52</v>
      </c>
      <c r="DD37" s="13" t="s">
        <v>9</v>
      </c>
      <c r="DF37" s="8" t="s">
        <v>6</v>
      </c>
      <c r="DG37" s="9" t="s">
        <v>7</v>
      </c>
      <c r="DH37" s="11" t="s">
        <v>8</v>
      </c>
      <c r="DI37" s="13" t="s">
        <v>9</v>
      </c>
      <c r="DK37" s="8" t="s">
        <v>50</v>
      </c>
      <c r="DL37" s="9" t="s">
        <v>51</v>
      </c>
      <c r="DM37" s="11" t="s">
        <v>52</v>
      </c>
      <c r="DN37" s="13" t="s">
        <v>9</v>
      </c>
      <c r="DR37" s="9" t="s">
        <v>51</v>
      </c>
      <c r="DS37" s="11" t="s">
        <v>52</v>
      </c>
      <c r="DT37" s="8" t="s">
        <v>76</v>
      </c>
      <c r="DV37" s="8" t="s">
        <v>15</v>
      </c>
      <c r="DX37" t="s">
        <v>16</v>
      </c>
    </row>
    <row r="38" spans="4:136" x14ac:dyDescent="0.3">
      <c r="D38" t="s">
        <v>88</v>
      </c>
      <c r="F38" s="19" t="s">
        <v>0</v>
      </c>
      <c r="G38" s="20" t="s">
        <v>35</v>
      </c>
      <c r="H38" t="s">
        <v>17</v>
      </c>
      <c r="I38" s="21">
        <v>956.2</v>
      </c>
      <c r="J38" s="21">
        <v>972.9</v>
      </c>
      <c r="K38" s="21">
        <v>986.2</v>
      </c>
      <c r="L38" s="21">
        <v>1013.8</v>
      </c>
      <c r="M38" s="21">
        <v>285.8</v>
      </c>
      <c r="N38" s="21">
        <v>119.6</v>
      </c>
      <c r="P38" s="21">
        <v>2233.3000000000002</v>
      </c>
      <c r="Q38" s="21">
        <v>3339.0800000000004</v>
      </c>
      <c r="R38" s="21">
        <v>2964.4300000000003</v>
      </c>
      <c r="S38" s="21">
        <v>3838.05</v>
      </c>
      <c r="T38" s="21">
        <v>769.54</v>
      </c>
      <c r="U38" s="21">
        <v>382.84000000000003</v>
      </c>
      <c r="W38" s="22">
        <v>2.3355992470194522</v>
      </c>
      <c r="X38" s="22">
        <v>3.4320896289443934</v>
      </c>
      <c r="Y38" s="22">
        <v>3.0059115798012574</v>
      </c>
      <c r="Z38" s="22">
        <v>3.7858058788715727</v>
      </c>
      <c r="AA38" s="22">
        <v>2.6925822253324001</v>
      </c>
      <c r="AB38" s="22">
        <v>3.201003344481606</v>
      </c>
      <c r="AD38" s="21">
        <v>19.399999999999999</v>
      </c>
      <c r="AE38" s="21">
        <v>19.100000000000001</v>
      </c>
      <c r="AF38" s="21">
        <v>25.8</v>
      </c>
      <c r="AG38" s="21">
        <v>28.9</v>
      </c>
      <c r="AH38" s="21">
        <v>2.1</v>
      </c>
      <c r="AI38" s="21">
        <v>0.3</v>
      </c>
      <c r="AK38" s="21">
        <v>118.22000000000001</v>
      </c>
      <c r="AL38" s="21">
        <v>146.21</v>
      </c>
      <c r="AM38" s="21">
        <v>165.52</v>
      </c>
      <c r="AN38" s="21">
        <v>234.78000000000003</v>
      </c>
      <c r="AO38" s="21">
        <v>12.23</v>
      </c>
      <c r="AP38" s="21">
        <v>1.9300000000000002</v>
      </c>
      <c r="AR38" s="22">
        <v>6.0938144329896922</v>
      </c>
      <c r="AS38" s="22">
        <v>7.6549738219895289</v>
      </c>
      <c r="AT38" s="22">
        <v>6.4155038759689926</v>
      </c>
      <c r="AU38" s="22">
        <v>8.1238754325259528</v>
      </c>
      <c r="AV38" s="22">
        <v>5.8238095238095235</v>
      </c>
      <c r="AW38" s="22">
        <v>6.4333333333333345</v>
      </c>
      <c r="AY38" s="21">
        <v>0</v>
      </c>
      <c r="AZ38" s="21">
        <v>0</v>
      </c>
      <c r="BA38" s="21">
        <v>0</v>
      </c>
      <c r="BB38" s="21">
        <v>0</v>
      </c>
      <c r="BC38" s="21">
        <v>0</v>
      </c>
      <c r="BD38" s="21">
        <v>0</v>
      </c>
      <c r="BF38" s="21">
        <v>0</v>
      </c>
      <c r="BG38" s="21">
        <v>0</v>
      </c>
      <c r="BH38" s="21">
        <v>0</v>
      </c>
      <c r="BI38" s="21">
        <v>0</v>
      </c>
      <c r="BJ38" s="21">
        <v>0</v>
      </c>
      <c r="BK38" s="21">
        <v>0</v>
      </c>
      <c r="BM38" s="22" t="s">
        <v>5</v>
      </c>
      <c r="BN38" s="22" t="s">
        <v>5</v>
      </c>
      <c r="BO38" s="22" t="s">
        <v>5</v>
      </c>
      <c r="BP38" s="22" t="s">
        <v>5</v>
      </c>
      <c r="BQ38" s="22" t="s">
        <v>5</v>
      </c>
      <c r="BR38" s="22" t="s">
        <v>5</v>
      </c>
      <c r="BT38" s="21">
        <v>936.80000000000007</v>
      </c>
      <c r="BU38" s="21">
        <v>953.8</v>
      </c>
      <c r="BV38" s="21">
        <v>960.40000000000009</v>
      </c>
      <c r="BW38" s="21">
        <v>984.9</v>
      </c>
      <c r="BX38" s="21">
        <v>283.7</v>
      </c>
      <c r="BY38" s="21">
        <v>119.3</v>
      </c>
      <c r="CA38" s="21">
        <v>2115.0800000000004</v>
      </c>
      <c r="CB38" s="21">
        <v>3192.8700000000003</v>
      </c>
      <c r="CC38" s="21">
        <v>2798.9100000000003</v>
      </c>
      <c r="CD38" s="21">
        <v>3603.27</v>
      </c>
      <c r="CE38" s="21">
        <v>757.31</v>
      </c>
      <c r="CF38" s="21">
        <v>380.91</v>
      </c>
      <c r="CH38" s="22">
        <v>2.2577711357813839</v>
      </c>
      <c r="CI38" s="22">
        <v>3.3475256867267777</v>
      </c>
      <c r="CJ38" s="22">
        <v>2.9143169512703042</v>
      </c>
      <c r="CK38" s="22">
        <v>3.6585135546756016</v>
      </c>
      <c r="CL38" s="22">
        <v>2.6694043003172365</v>
      </c>
      <c r="CM38" s="22">
        <v>3.1928751047778712</v>
      </c>
      <c r="CP38" s="22">
        <f>AVERAGE(W38:Z38)</f>
        <v>3.1398515836591687</v>
      </c>
      <c r="CQ38" s="22">
        <f>AVERAGE(AR38:AU38)</f>
        <v>7.0720418908685412</v>
      </c>
      <c r="CR38" s="22"/>
      <c r="CS38" s="22">
        <f>AVERAGE(CH38:CK38)</f>
        <v>3.0445318321135169</v>
      </c>
      <c r="CU38" s="22">
        <f>CQ38-CS38</f>
        <v>4.0275100587550243</v>
      </c>
      <c r="CV38" s="22">
        <f>CR38-CS38</f>
        <v>-3.0445318321135169</v>
      </c>
      <c r="CX38" s="23">
        <f>CU38/CS38</f>
        <v>1.3228667922841599</v>
      </c>
      <c r="CY38" s="23"/>
      <c r="DA38" s="22">
        <f>AVERAGE(I38:L38)</f>
        <v>982.27500000000009</v>
      </c>
      <c r="DB38" s="22">
        <f>AVERAGE(AD38:AG38)</f>
        <v>23.299999999999997</v>
      </c>
      <c r="DC38" s="22">
        <f>AVERAGE(AY38:BB38)</f>
        <v>0</v>
      </c>
      <c r="DD38" s="22">
        <f>AVERAGE(BT38:BW38)</f>
        <v>958.97500000000002</v>
      </c>
      <c r="DF38" s="22">
        <f>M38-DA38</f>
        <v>-696.47500000000014</v>
      </c>
      <c r="DG38" s="22">
        <f>AH38-DB38</f>
        <v>-21.199999999999996</v>
      </c>
      <c r="DH38" s="22">
        <f>BC38-DC38</f>
        <v>0</v>
      </c>
      <c r="DI38" s="22">
        <f>BX38-DD38</f>
        <v>-675.27500000000009</v>
      </c>
      <c r="DK38" s="22">
        <f>N38-DA38</f>
        <v>-862.67500000000007</v>
      </c>
      <c r="DL38" s="22">
        <f>AI38-DB38</f>
        <v>-22.999999999999996</v>
      </c>
      <c r="DM38" s="22">
        <f>-BD38-DC38</f>
        <v>0</v>
      </c>
      <c r="DN38" s="22">
        <f>BY38-DD38</f>
        <v>-839.67500000000007</v>
      </c>
      <c r="DP38" s="19" t="s">
        <v>0</v>
      </c>
      <c r="DQ38" s="20" t="s">
        <v>35</v>
      </c>
      <c r="DR38" s="22">
        <f>IFERROR(DL38*CU38,0)</f>
        <v>-92.63273135136555</v>
      </c>
      <c r="DS38" s="22">
        <f>IFERROR(DM38*CV38,0)</f>
        <v>0</v>
      </c>
      <c r="DT38" s="22">
        <f>DR38+DS38</f>
        <v>-92.63273135136555</v>
      </c>
    </row>
    <row r="39" spans="4:136" x14ac:dyDescent="0.3">
      <c r="D39" t="str">
        <f>D38</f>
        <v>08_Запоріжжя</v>
      </c>
      <c r="F39" s="19" t="s">
        <v>18</v>
      </c>
      <c r="G39" s="20" t="s">
        <v>36</v>
      </c>
      <c r="H39" t="s">
        <v>17</v>
      </c>
      <c r="I39" s="21">
        <v>639.6</v>
      </c>
      <c r="J39" s="21">
        <v>665.9</v>
      </c>
      <c r="K39" s="21">
        <v>668.1</v>
      </c>
      <c r="L39" s="21">
        <v>706.7</v>
      </c>
      <c r="M39" s="21">
        <v>202.9</v>
      </c>
      <c r="N39" s="21">
        <v>96.5</v>
      </c>
      <c r="P39" s="21">
        <v>1647.5200000000002</v>
      </c>
      <c r="Q39" s="21">
        <v>2390.6200000000003</v>
      </c>
      <c r="R39" s="21">
        <v>2073.77</v>
      </c>
      <c r="S39" s="21">
        <v>2716.61</v>
      </c>
      <c r="T39" s="21">
        <v>569.91999999999996</v>
      </c>
      <c r="U39" s="21">
        <v>308.59000000000003</v>
      </c>
      <c r="W39" s="22">
        <v>2.5758599124452783</v>
      </c>
      <c r="X39" s="22">
        <v>3.5900585673524561</v>
      </c>
      <c r="Y39" s="22">
        <v>3.1039814399042056</v>
      </c>
      <c r="Z39" s="22">
        <v>3.8440781095231356</v>
      </c>
      <c r="AA39" s="22">
        <v>2.8088713652045341</v>
      </c>
      <c r="AB39" s="22">
        <v>3.1978238341968916</v>
      </c>
      <c r="AD39" s="21">
        <v>7.1</v>
      </c>
      <c r="AE39" s="21">
        <v>6.5</v>
      </c>
      <c r="AF39" s="21">
        <v>9.8000000000000007</v>
      </c>
      <c r="AG39" s="21">
        <v>9.1999999999999993</v>
      </c>
      <c r="AH39" s="21">
        <v>0.1</v>
      </c>
      <c r="AI39" s="21">
        <v>0.1333333333333335</v>
      </c>
      <c r="AK39" s="21">
        <v>34.67</v>
      </c>
      <c r="AL39" s="21">
        <v>35.06</v>
      </c>
      <c r="AM39" s="21">
        <v>41.580000000000005</v>
      </c>
      <c r="AN39" s="21">
        <v>46.32</v>
      </c>
      <c r="AO39" s="21">
        <v>0.49000000000000005</v>
      </c>
      <c r="AP39" s="21">
        <v>0.74500000000000033</v>
      </c>
      <c r="AR39" s="22">
        <v>4.8830985915492962</v>
      </c>
      <c r="AS39" s="22">
        <v>5.3938461538461544</v>
      </c>
      <c r="AT39" s="22">
        <v>4.2428571428571429</v>
      </c>
      <c r="AU39" s="22">
        <v>5.0347826086956529</v>
      </c>
      <c r="AV39" s="22">
        <v>4.9000000000000004</v>
      </c>
      <c r="AW39" s="22">
        <v>5.5874999999999959</v>
      </c>
      <c r="AY39" s="21">
        <v>0</v>
      </c>
      <c r="AZ39" s="21">
        <v>0</v>
      </c>
      <c r="BA39" s="21">
        <v>0</v>
      </c>
      <c r="BB39" s="21">
        <v>0</v>
      </c>
      <c r="BC39" s="21">
        <v>0</v>
      </c>
      <c r="BD39" s="21">
        <v>0</v>
      </c>
      <c r="BF39" s="21">
        <v>0</v>
      </c>
      <c r="BG39" s="21">
        <v>0</v>
      </c>
      <c r="BH39" s="21">
        <v>0</v>
      </c>
      <c r="BI39" s="21">
        <v>0</v>
      </c>
      <c r="BJ39" s="21">
        <v>0</v>
      </c>
      <c r="BK39" s="21">
        <v>0</v>
      </c>
      <c r="BM39" s="22" t="s">
        <v>5</v>
      </c>
      <c r="BN39" s="22" t="s">
        <v>5</v>
      </c>
      <c r="BO39" s="22" t="s">
        <v>5</v>
      </c>
      <c r="BP39" s="22" t="s">
        <v>5</v>
      </c>
      <c r="BQ39" s="22" t="s">
        <v>5</v>
      </c>
      <c r="BR39" s="22" t="s">
        <v>5</v>
      </c>
      <c r="BT39" s="21">
        <v>632.5</v>
      </c>
      <c r="BU39" s="21">
        <v>659.4</v>
      </c>
      <c r="BV39" s="21">
        <v>658.30000000000007</v>
      </c>
      <c r="BW39" s="21">
        <v>697.5</v>
      </c>
      <c r="BX39" s="21">
        <v>202.8</v>
      </c>
      <c r="BY39" s="21">
        <v>96.36666666666666</v>
      </c>
      <c r="CA39" s="21">
        <v>1612.8500000000001</v>
      </c>
      <c r="CB39" s="21">
        <v>2355.5600000000004</v>
      </c>
      <c r="CC39" s="21">
        <v>2032.19</v>
      </c>
      <c r="CD39" s="21">
        <v>2670.29</v>
      </c>
      <c r="CE39" s="21">
        <v>569.42999999999995</v>
      </c>
      <c r="CF39" s="21">
        <v>307.84500000000003</v>
      </c>
      <c r="CH39" s="22">
        <v>2.5499604743083006</v>
      </c>
      <c r="CI39" s="22">
        <v>3.5722778283287844</v>
      </c>
      <c r="CJ39" s="22">
        <v>3.0870271912501894</v>
      </c>
      <c r="CK39" s="22">
        <v>3.8283727598566308</v>
      </c>
      <c r="CL39" s="22">
        <v>2.8078402366863902</v>
      </c>
      <c r="CM39" s="22">
        <v>3.1945174680041513</v>
      </c>
      <c r="CP39" s="22">
        <f t="shared" ref="CP39:CP42" si="43">AVERAGE(W39:Z39)</f>
        <v>3.2784945073062688</v>
      </c>
      <c r="CQ39" s="22">
        <f t="shared" ref="CQ39:CQ42" si="44">AVERAGE(AR39:AU39)</f>
        <v>4.888646124237062</v>
      </c>
      <c r="CR39" s="22"/>
      <c r="CS39" s="22">
        <f t="shared" ref="CS39:CS42" si="45">AVERAGE(CH39:CK39)</f>
        <v>3.2594095634359763</v>
      </c>
      <c r="CU39" s="22">
        <f t="shared" ref="CU39:CU42" si="46">CQ39-CS39</f>
        <v>1.6292365608010857</v>
      </c>
      <c r="CV39" s="22">
        <f t="shared" ref="CV39:CV42" si="47">CR39-CS39</f>
        <v>-3.2594095634359763</v>
      </c>
      <c r="CX39" s="23">
        <f t="shared" ref="CX39:CX42" si="48">CU39/CS39</f>
        <v>0.49985634793425321</v>
      </c>
      <c r="CY39" s="23"/>
      <c r="DA39" s="22">
        <f t="shared" ref="DA39:DA42" si="49">AVERAGE(I39:L39)</f>
        <v>670.07500000000005</v>
      </c>
      <c r="DB39" s="22">
        <f t="shared" ref="DB39:DB42" si="50">AVERAGE(AD39:AG39)</f>
        <v>8.1499999999999986</v>
      </c>
      <c r="DC39" s="22">
        <f t="shared" ref="DC39:DC42" si="51">AVERAGE(AY39:BB39)</f>
        <v>0</v>
      </c>
      <c r="DD39" s="22">
        <f t="shared" ref="DD39:DD42" si="52">AVERAGE(BT39:BW39)</f>
        <v>661.92500000000007</v>
      </c>
      <c r="DF39" s="22">
        <f t="shared" ref="DF39:DF42" si="53">M39-DA39</f>
        <v>-467.17500000000007</v>
      </c>
      <c r="DG39" s="22">
        <f t="shared" ref="DG39:DG42" si="54">AH39-DB39</f>
        <v>-8.0499999999999989</v>
      </c>
      <c r="DH39" s="22">
        <f t="shared" ref="DH39:DH42" si="55">BC39-DC39</f>
        <v>0</v>
      </c>
      <c r="DI39" s="22">
        <f t="shared" ref="DI39:DI42" si="56">BX39-DD39</f>
        <v>-459.12500000000006</v>
      </c>
      <c r="DK39" s="22">
        <f t="shared" ref="DK39:DK42" si="57">N39-DA39</f>
        <v>-573.57500000000005</v>
      </c>
      <c r="DL39" s="22">
        <f t="shared" ref="DL39:DL42" si="58">AI39-DB39</f>
        <v>-8.0166666666666657</v>
      </c>
      <c r="DM39" s="22">
        <f t="shared" ref="DM39:DM42" si="59">-BD39-DC39</f>
        <v>0</v>
      </c>
      <c r="DN39" s="22">
        <f t="shared" ref="DN39:DN42" si="60">BY39-DD39</f>
        <v>-565.55833333333339</v>
      </c>
      <c r="DP39" s="19" t="s">
        <v>18</v>
      </c>
      <c r="DQ39" s="20" t="s">
        <v>36</v>
      </c>
      <c r="DR39" s="22">
        <f t="shared" ref="DR39:DS42" si="61">IFERROR(DL39*CU39,0)</f>
        <v>-13.061046429088702</v>
      </c>
      <c r="DS39" s="22">
        <f t="shared" si="61"/>
        <v>0</v>
      </c>
      <c r="DT39" s="22">
        <f t="shared" ref="DT39:DT42" si="62">DR39+DS39</f>
        <v>-13.061046429088702</v>
      </c>
      <c r="DV39">
        <f>DV7</f>
        <v>235.66300366300368</v>
      </c>
      <c r="DX39" s="1">
        <f>DV39*DT39*0.001</f>
        <v>-3.078005432460992</v>
      </c>
    </row>
    <row r="40" spans="4:136" x14ac:dyDescent="0.3">
      <c r="D40" t="str">
        <f t="shared" ref="D40:D65" si="63">D39</f>
        <v>08_Запоріжжя</v>
      </c>
      <c r="F40" s="19" t="s">
        <v>19</v>
      </c>
      <c r="G40" s="20" t="s">
        <v>38</v>
      </c>
      <c r="H40" t="s">
        <v>17</v>
      </c>
      <c r="I40" s="21">
        <v>36.9</v>
      </c>
      <c r="J40" s="21">
        <v>33.799999999999997</v>
      </c>
      <c r="K40" s="21">
        <v>33.5</v>
      </c>
      <c r="L40" s="21">
        <v>36.9</v>
      </c>
      <c r="M40" s="21">
        <v>10.1</v>
      </c>
      <c r="N40" s="21">
        <v>5</v>
      </c>
      <c r="P40" s="21">
        <v>127.71</v>
      </c>
      <c r="Q40" s="21">
        <v>185.69000000000003</v>
      </c>
      <c r="R40" s="21">
        <v>161.74</v>
      </c>
      <c r="S40" s="21">
        <v>278.5</v>
      </c>
      <c r="T40" s="21">
        <v>28.49</v>
      </c>
      <c r="U40" s="21">
        <v>27.49</v>
      </c>
      <c r="W40" s="22">
        <v>3.4609756097560975</v>
      </c>
      <c r="X40" s="22">
        <v>5.4937869822485217</v>
      </c>
      <c r="Y40" s="22">
        <v>4.8280597014925375</v>
      </c>
      <c r="Z40" s="22">
        <v>7.5474254742547426</v>
      </c>
      <c r="AA40" s="22">
        <v>2.8207920792079206</v>
      </c>
      <c r="AB40" s="22">
        <v>5.4979999999999993</v>
      </c>
      <c r="AD40" s="21">
        <v>8.1</v>
      </c>
      <c r="AE40" s="21">
        <v>8.9</v>
      </c>
      <c r="AF40" s="21">
        <v>11.5</v>
      </c>
      <c r="AG40" s="21">
        <v>14</v>
      </c>
      <c r="AH40" s="21">
        <v>1.8</v>
      </c>
      <c r="AI40" s="21">
        <v>0.24285714285714283</v>
      </c>
      <c r="AK40" s="21">
        <v>70.13</v>
      </c>
      <c r="AL40" s="21">
        <v>95.160000000000011</v>
      </c>
      <c r="AM40" s="21">
        <v>107.13</v>
      </c>
      <c r="AN40" s="21">
        <v>161.9</v>
      </c>
      <c r="AO40" s="21">
        <v>11.11</v>
      </c>
      <c r="AP40" s="21">
        <v>1.2114285714285717</v>
      </c>
      <c r="AR40" s="22">
        <v>8.6580246913580243</v>
      </c>
      <c r="AS40" s="22">
        <v>10.692134831460676</v>
      </c>
      <c r="AT40" s="22">
        <v>9.3156521739130422</v>
      </c>
      <c r="AU40" s="22">
        <v>11.564285714285715</v>
      </c>
      <c r="AV40" s="22">
        <v>6.1722222222222216</v>
      </c>
      <c r="AW40" s="22">
        <v>4.9882352941176489</v>
      </c>
      <c r="AY40" s="21">
        <v>0</v>
      </c>
      <c r="AZ40" s="21">
        <v>0</v>
      </c>
      <c r="BA40" s="21">
        <v>0</v>
      </c>
      <c r="BB40" s="21">
        <v>0</v>
      </c>
      <c r="BC40" s="21">
        <v>0</v>
      </c>
      <c r="BD40" s="21">
        <v>0</v>
      </c>
      <c r="BF40" s="21">
        <v>0</v>
      </c>
      <c r="BG40" s="21">
        <v>0</v>
      </c>
      <c r="BH40" s="21">
        <v>0</v>
      </c>
      <c r="BI40" s="21">
        <v>0</v>
      </c>
      <c r="BJ40" s="21">
        <v>0</v>
      </c>
      <c r="BK40" s="21">
        <v>0</v>
      </c>
      <c r="BM40" s="22" t="s">
        <v>5</v>
      </c>
      <c r="BN40" s="22" t="s">
        <v>5</v>
      </c>
      <c r="BO40" s="22" t="s">
        <v>5</v>
      </c>
      <c r="BP40" s="22" t="s">
        <v>5</v>
      </c>
      <c r="BQ40" s="22" t="s">
        <v>5</v>
      </c>
      <c r="BR40" s="22" t="s">
        <v>5</v>
      </c>
      <c r="BT40" s="21">
        <v>28.799999999999997</v>
      </c>
      <c r="BU40" s="21">
        <v>24.9</v>
      </c>
      <c r="BV40" s="21">
        <v>22</v>
      </c>
      <c r="BW40" s="21">
        <v>22.9</v>
      </c>
      <c r="BX40" s="21">
        <v>8.2999999999999989</v>
      </c>
      <c r="BY40" s="21">
        <v>4.7571428571428571</v>
      </c>
      <c r="CA40" s="21">
        <v>57.58</v>
      </c>
      <c r="CB40" s="21">
        <v>90.530000000000015</v>
      </c>
      <c r="CC40" s="21">
        <v>54.610000000000014</v>
      </c>
      <c r="CD40" s="21">
        <v>116.6</v>
      </c>
      <c r="CE40" s="21">
        <v>17.38</v>
      </c>
      <c r="CF40" s="21">
        <v>26.278571428571425</v>
      </c>
      <c r="CH40" s="22">
        <v>1.9993055555555557</v>
      </c>
      <c r="CI40" s="22">
        <v>3.6357429718875509</v>
      </c>
      <c r="CJ40" s="22">
        <v>2.4822727272727279</v>
      </c>
      <c r="CK40" s="22">
        <v>5.0917030567685586</v>
      </c>
      <c r="CL40" s="22">
        <v>2.0939759036144578</v>
      </c>
      <c r="CM40" s="22">
        <v>5.5240240240240235</v>
      </c>
      <c r="CP40" s="22">
        <f t="shared" si="43"/>
        <v>5.3325619419379748</v>
      </c>
      <c r="CQ40" s="22">
        <f t="shared" si="44"/>
        <v>10.057524352754365</v>
      </c>
      <c r="CR40" s="22"/>
      <c r="CS40" s="22">
        <f t="shared" si="45"/>
        <v>3.3022560778710983</v>
      </c>
      <c r="CU40" s="22">
        <f t="shared" si="46"/>
        <v>6.7552682748832673</v>
      </c>
      <c r="CV40" s="22">
        <f t="shared" si="47"/>
        <v>-3.3022560778710983</v>
      </c>
      <c r="CX40" s="23">
        <f t="shared" si="48"/>
        <v>2.0456524617068039</v>
      </c>
      <c r="CY40" s="23"/>
      <c r="DA40" s="22">
        <f t="shared" si="49"/>
        <v>35.274999999999999</v>
      </c>
      <c r="DB40" s="22">
        <f t="shared" si="50"/>
        <v>10.625</v>
      </c>
      <c r="DC40" s="22">
        <f t="shared" si="51"/>
        <v>0</v>
      </c>
      <c r="DD40" s="22">
        <f t="shared" si="52"/>
        <v>24.65</v>
      </c>
      <c r="DF40" s="22">
        <f t="shared" si="53"/>
        <v>-25.174999999999997</v>
      </c>
      <c r="DG40" s="22">
        <f t="shared" si="54"/>
        <v>-8.8249999999999993</v>
      </c>
      <c r="DH40" s="22">
        <f t="shared" si="55"/>
        <v>0</v>
      </c>
      <c r="DI40" s="22">
        <f t="shared" si="56"/>
        <v>-16.350000000000001</v>
      </c>
      <c r="DK40" s="22">
        <f t="shared" si="57"/>
        <v>-30.274999999999999</v>
      </c>
      <c r="DL40" s="22">
        <f t="shared" si="58"/>
        <v>-10.382142857142858</v>
      </c>
      <c r="DM40" s="22">
        <f t="shared" si="59"/>
        <v>0</v>
      </c>
      <c r="DN40" s="22">
        <f t="shared" si="60"/>
        <v>-19.892857142857142</v>
      </c>
      <c r="DP40" s="19" t="s">
        <v>19</v>
      </c>
      <c r="DQ40" s="20" t="s">
        <v>38</v>
      </c>
      <c r="DR40" s="22">
        <f t="shared" si="61"/>
        <v>-70.134160268163072</v>
      </c>
      <c r="DS40" s="22">
        <f t="shared" si="61"/>
        <v>0</v>
      </c>
      <c r="DT40" s="22">
        <f t="shared" si="62"/>
        <v>-70.134160268163072</v>
      </c>
      <c r="DV40">
        <f t="shared" ref="DV40:DV65" si="64">DV8</f>
        <v>228.77289377289378</v>
      </c>
      <c r="DX40" s="1">
        <f>DV40*DT40*0.001</f>
        <v>-16.044794796879579</v>
      </c>
    </row>
    <row r="41" spans="4:136" x14ac:dyDescent="0.3">
      <c r="D41" t="str">
        <f t="shared" si="63"/>
        <v>08_Запоріжжя</v>
      </c>
      <c r="F41" s="19" t="s">
        <v>20</v>
      </c>
      <c r="G41" s="20" t="s">
        <v>37</v>
      </c>
      <c r="H41" t="s">
        <v>17</v>
      </c>
      <c r="I41" s="21">
        <v>191.3</v>
      </c>
      <c r="J41" s="21">
        <v>194.3</v>
      </c>
      <c r="K41" s="21">
        <v>196.9</v>
      </c>
      <c r="L41" s="21">
        <v>194.7</v>
      </c>
      <c r="M41" s="21">
        <v>62.1</v>
      </c>
      <c r="N41" s="21">
        <v>13.2</v>
      </c>
      <c r="P41" s="21">
        <v>358.77</v>
      </c>
      <c r="Q41" s="21">
        <v>589.09</v>
      </c>
      <c r="R41" s="21">
        <v>584.96</v>
      </c>
      <c r="S41" s="21">
        <v>684.54</v>
      </c>
      <c r="T41" s="21">
        <v>158.5</v>
      </c>
      <c r="U41" s="21">
        <v>32.57</v>
      </c>
      <c r="W41" s="22">
        <v>1.8754312598013589</v>
      </c>
      <c r="X41" s="22">
        <v>3.0318579516212045</v>
      </c>
      <c r="Y41" s="22">
        <v>2.9708481462671408</v>
      </c>
      <c r="Z41" s="22">
        <v>3.5158705701078583</v>
      </c>
      <c r="AA41" s="22">
        <v>2.5523349436392913</v>
      </c>
      <c r="AB41" s="22">
        <v>2.4674242424242427</v>
      </c>
      <c r="AD41" s="21">
        <v>2.1</v>
      </c>
      <c r="AE41" s="21">
        <v>2.9</v>
      </c>
      <c r="AF41" s="21">
        <v>3.2</v>
      </c>
      <c r="AG41" s="21">
        <v>4.8</v>
      </c>
      <c r="AH41" s="21">
        <v>0.3000000000000001</v>
      </c>
      <c r="AI41" s="21">
        <v>0</v>
      </c>
      <c r="AK41" s="21">
        <v>9.7700000000000014</v>
      </c>
      <c r="AL41" s="21">
        <v>14.12</v>
      </c>
      <c r="AM41" s="21">
        <v>13.77</v>
      </c>
      <c r="AN41" s="21">
        <v>24.3</v>
      </c>
      <c r="AO41" s="21">
        <v>1.3150000000000004</v>
      </c>
      <c r="AP41" s="21">
        <v>0</v>
      </c>
      <c r="AR41" s="22">
        <v>4.6523809523809527</v>
      </c>
      <c r="AS41" s="22">
        <v>4.8689655172413788</v>
      </c>
      <c r="AT41" s="22">
        <v>4.3031249999999996</v>
      </c>
      <c r="AU41" s="22">
        <v>5.0625</v>
      </c>
      <c r="AV41" s="22">
        <v>4.3833333333333329</v>
      </c>
      <c r="AW41" s="22" t="s">
        <v>5</v>
      </c>
      <c r="AY41" s="21">
        <v>0</v>
      </c>
      <c r="AZ41" s="21">
        <v>0</v>
      </c>
      <c r="BA41" s="21">
        <v>0</v>
      </c>
      <c r="BB41" s="21">
        <v>0</v>
      </c>
      <c r="BC41" s="21">
        <v>0</v>
      </c>
      <c r="BD41" s="21">
        <v>0</v>
      </c>
      <c r="BF41" s="21">
        <v>0</v>
      </c>
      <c r="BG41" s="21">
        <v>0</v>
      </c>
      <c r="BH41" s="21">
        <v>0</v>
      </c>
      <c r="BI41" s="21">
        <v>0</v>
      </c>
      <c r="BJ41" s="21">
        <v>0</v>
      </c>
      <c r="BK41" s="21">
        <v>0</v>
      </c>
      <c r="BM41" s="22" t="s">
        <v>5</v>
      </c>
      <c r="BN41" s="22" t="s">
        <v>5</v>
      </c>
      <c r="BO41" s="22" t="s">
        <v>5</v>
      </c>
      <c r="BP41" s="22" t="s">
        <v>5</v>
      </c>
      <c r="BQ41" s="22" t="s">
        <v>5</v>
      </c>
      <c r="BR41" s="22" t="s">
        <v>5</v>
      </c>
      <c r="BT41" s="21">
        <v>189.20000000000002</v>
      </c>
      <c r="BU41" s="21">
        <v>191.4</v>
      </c>
      <c r="BV41" s="21">
        <v>193.70000000000002</v>
      </c>
      <c r="BW41" s="21">
        <v>189.89999999999998</v>
      </c>
      <c r="BX41" s="21">
        <v>61.800000000000004</v>
      </c>
      <c r="BY41" s="21">
        <v>13.2</v>
      </c>
      <c r="CA41" s="21">
        <v>349</v>
      </c>
      <c r="CB41" s="21">
        <v>574.97</v>
      </c>
      <c r="CC41" s="21">
        <v>571.19000000000005</v>
      </c>
      <c r="CD41" s="21">
        <v>660.24</v>
      </c>
      <c r="CE41" s="21">
        <v>157.185</v>
      </c>
      <c r="CF41" s="21">
        <v>32.57</v>
      </c>
      <c r="CH41" s="22">
        <v>1.8446088794926003</v>
      </c>
      <c r="CI41" s="22">
        <v>3.004022988505747</v>
      </c>
      <c r="CJ41" s="22">
        <v>2.9488384099122356</v>
      </c>
      <c r="CK41" s="22">
        <v>3.4767772511848345</v>
      </c>
      <c r="CL41" s="22">
        <v>2.5434466019417474</v>
      </c>
      <c r="CM41" s="22">
        <v>2.4674242424242427</v>
      </c>
      <c r="CP41" s="22">
        <f t="shared" si="43"/>
        <v>2.8485019819493909</v>
      </c>
      <c r="CQ41" s="22">
        <f t="shared" si="44"/>
        <v>4.7217428674055828</v>
      </c>
      <c r="CR41" s="22"/>
      <c r="CS41" s="22">
        <f t="shared" si="45"/>
        <v>2.8185618822738543</v>
      </c>
      <c r="CU41" s="22">
        <f t="shared" si="46"/>
        <v>1.9031809851317285</v>
      </c>
      <c r="CV41" s="22">
        <f t="shared" si="47"/>
        <v>-2.8185618822738543</v>
      </c>
      <c r="CX41" s="23">
        <f t="shared" si="48"/>
        <v>0.6752312223836473</v>
      </c>
      <c r="CY41" s="23"/>
      <c r="DA41" s="22">
        <f t="shared" si="49"/>
        <v>194.3</v>
      </c>
      <c r="DB41" s="22">
        <f t="shared" si="50"/>
        <v>3.25</v>
      </c>
      <c r="DC41" s="22">
        <f t="shared" si="51"/>
        <v>0</v>
      </c>
      <c r="DD41" s="22">
        <f t="shared" si="52"/>
        <v>191.05</v>
      </c>
      <c r="DF41" s="22">
        <f t="shared" si="53"/>
        <v>-132.20000000000002</v>
      </c>
      <c r="DG41" s="22">
        <f t="shared" si="54"/>
        <v>-2.9499999999999997</v>
      </c>
      <c r="DH41" s="22">
        <f t="shared" si="55"/>
        <v>0</v>
      </c>
      <c r="DI41" s="22">
        <f t="shared" si="56"/>
        <v>-129.25</v>
      </c>
      <c r="DK41" s="22">
        <f t="shared" si="57"/>
        <v>-181.10000000000002</v>
      </c>
      <c r="DL41" s="22">
        <f t="shared" si="58"/>
        <v>-3.25</v>
      </c>
      <c r="DM41" s="22">
        <f t="shared" si="59"/>
        <v>0</v>
      </c>
      <c r="DN41" s="22">
        <f t="shared" si="60"/>
        <v>-177.85000000000002</v>
      </c>
      <c r="DP41" s="19" t="s">
        <v>20</v>
      </c>
      <c r="DQ41" s="20" t="s">
        <v>37</v>
      </c>
      <c r="DR41" s="22">
        <f t="shared" si="61"/>
        <v>-6.1853382016781175</v>
      </c>
      <c r="DS41" s="22">
        <f t="shared" si="61"/>
        <v>0</v>
      </c>
      <c r="DT41" s="22">
        <f t="shared" si="62"/>
        <v>-6.1853382016781175</v>
      </c>
      <c r="DV41">
        <f t="shared" si="64"/>
        <v>214.74725274725276</v>
      </c>
      <c r="DX41" s="1">
        <f>DV41*DT41*0.001</f>
        <v>-1.3282843861230085</v>
      </c>
    </row>
    <row r="42" spans="4:136" x14ac:dyDescent="0.3">
      <c r="D42" t="str">
        <f t="shared" si="63"/>
        <v>08_Запоріжжя</v>
      </c>
      <c r="F42" s="19"/>
      <c r="G42" s="20" t="s">
        <v>64</v>
      </c>
      <c r="H42" t="s">
        <v>17</v>
      </c>
      <c r="I42" s="24">
        <v>88.400000000000034</v>
      </c>
      <c r="J42" s="24">
        <v>78.899999999999977</v>
      </c>
      <c r="K42" s="24">
        <v>87.700000000000017</v>
      </c>
      <c r="L42" s="24">
        <v>75.499999999999943</v>
      </c>
      <c r="M42" s="24">
        <v>10.70000000000001</v>
      </c>
      <c r="N42" s="24">
        <v>4.899999999999995</v>
      </c>
      <c r="O42" s="25"/>
      <c r="P42" s="24">
        <v>99.300000000000011</v>
      </c>
      <c r="Q42" s="24">
        <v>173.67999999999995</v>
      </c>
      <c r="R42" s="24">
        <v>143.96000000000026</v>
      </c>
      <c r="S42" s="24">
        <v>158.40000000000009</v>
      </c>
      <c r="T42" s="24">
        <v>12.629999999999995</v>
      </c>
      <c r="U42" s="24">
        <v>14.190000000000005</v>
      </c>
      <c r="V42" s="25"/>
      <c r="W42" s="26">
        <v>1.1233031674208143</v>
      </c>
      <c r="X42" s="26">
        <v>2.2012674271229402</v>
      </c>
      <c r="Y42" s="26">
        <v>1.6415051311288511</v>
      </c>
      <c r="Z42" s="26">
        <v>2.0980132450331155</v>
      </c>
      <c r="AA42" s="26">
        <v>1.1803738317756993</v>
      </c>
      <c r="AB42" s="26">
        <v>2.8959183673469426</v>
      </c>
      <c r="AC42" s="25"/>
      <c r="AD42" s="24">
        <v>2.0999999999999992</v>
      </c>
      <c r="AE42" s="24">
        <v>0.80000000000000115</v>
      </c>
      <c r="AF42" s="24">
        <v>1.2999999999999998</v>
      </c>
      <c r="AG42" s="24">
        <v>0.89999999999999947</v>
      </c>
      <c r="AH42" s="24"/>
      <c r="AI42" s="24"/>
      <c r="AJ42" s="25"/>
      <c r="AK42" s="24">
        <v>3.6500000000000146</v>
      </c>
      <c r="AL42" s="24">
        <v>1.8699999999999957</v>
      </c>
      <c r="AM42" s="24">
        <v>3.0400000000000027</v>
      </c>
      <c r="AN42" s="24">
        <v>2.26000000000003</v>
      </c>
      <c r="AO42" s="24"/>
      <c r="AP42" s="24"/>
      <c r="AQ42" s="25"/>
      <c r="AR42" s="26">
        <v>1.7380952380952457</v>
      </c>
      <c r="AS42" s="26">
        <v>2.337499999999991</v>
      </c>
      <c r="AT42" s="26">
        <v>2.3384615384615408</v>
      </c>
      <c r="AU42" s="26">
        <v>2.5111111111111457</v>
      </c>
      <c r="AV42" s="26" t="s">
        <v>5</v>
      </c>
      <c r="AW42" s="26" t="s">
        <v>5</v>
      </c>
      <c r="AX42" s="25"/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  <c r="BE42" s="25"/>
      <c r="BF42" s="24">
        <v>0</v>
      </c>
      <c r="BG42" s="24">
        <v>0</v>
      </c>
      <c r="BH42" s="24">
        <v>0</v>
      </c>
      <c r="BI42" s="24">
        <v>0</v>
      </c>
      <c r="BJ42" s="24">
        <v>0</v>
      </c>
      <c r="BK42" s="24">
        <v>0</v>
      </c>
      <c r="BL42" s="25"/>
      <c r="BM42" s="26" t="s">
        <v>5</v>
      </c>
      <c r="BN42" s="26" t="s">
        <v>5</v>
      </c>
      <c r="BO42" s="26" t="s">
        <v>5</v>
      </c>
      <c r="BP42" s="26" t="s">
        <v>5</v>
      </c>
      <c r="BQ42" s="26" t="s">
        <v>5</v>
      </c>
      <c r="BR42" s="26" t="s">
        <v>5</v>
      </c>
      <c r="BS42" s="25"/>
      <c r="BT42" s="29">
        <v>86.30000000000004</v>
      </c>
      <c r="BU42" s="29">
        <v>78.09999999999998</v>
      </c>
      <c r="BV42" s="29">
        <v>86.40000000000002</v>
      </c>
      <c r="BW42" s="29">
        <v>74.599999999999937</v>
      </c>
      <c r="BX42" s="29">
        <v>10.70000000000001</v>
      </c>
      <c r="BY42" s="29">
        <v>4.899999999999995</v>
      </c>
      <c r="BZ42" s="25"/>
      <c r="CA42" s="29">
        <v>95.649999999999991</v>
      </c>
      <c r="CB42" s="29">
        <v>171.80999999999995</v>
      </c>
      <c r="CC42" s="29">
        <v>140.92000000000027</v>
      </c>
      <c r="CD42" s="29">
        <v>156.14000000000007</v>
      </c>
      <c r="CE42" s="29">
        <v>12.629999999999995</v>
      </c>
      <c r="CF42" s="29">
        <v>14.190000000000005</v>
      </c>
      <c r="CG42" s="25"/>
      <c r="CH42" s="26">
        <v>1.1083429895712624</v>
      </c>
      <c r="CI42" s="26">
        <v>2.1998719590268885</v>
      </c>
      <c r="CJ42" s="26">
        <v>1.6310185185185213</v>
      </c>
      <c r="CK42" s="26">
        <v>2.0930294906166247</v>
      </c>
      <c r="CL42" s="26">
        <v>1.1803738317756993</v>
      </c>
      <c r="CM42" s="26">
        <v>2.8959183673469426</v>
      </c>
      <c r="CP42" s="22">
        <f t="shared" si="43"/>
        <v>1.7660222426764303</v>
      </c>
      <c r="CQ42" s="22">
        <f t="shared" si="44"/>
        <v>2.2312919719169808</v>
      </c>
      <c r="CR42" s="22"/>
      <c r="CS42" s="22">
        <f t="shared" si="45"/>
        <v>1.7580657394333241</v>
      </c>
      <c r="CU42" s="22">
        <f t="shared" si="46"/>
        <v>0.47322623248365669</v>
      </c>
      <c r="CV42" s="22">
        <f t="shared" si="47"/>
        <v>-1.7580657394333241</v>
      </c>
      <c r="CX42" s="23">
        <f t="shared" si="48"/>
        <v>0.26917436695865044</v>
      </c>
      <c r="CY42" s="23"/>
      <c r="DA42" s="22">
        <f t="shared" si="49"/>
        <v>82.625</v>
      </c>
      <c r="DB42" s="22">
        <f t="shared" si="50"/>
        <v>1.2749999999999999</v>
      </c>
      <c r="DC42" s="22">
        <f t="shared" si="51"/>
        <v>0</v>
      </c>
      <c r="DD42" s="22">
        <f t="shared" si="52"/>
        <v>81.349999999999994</v>
      </c>
      <c r="DF42" s="22">
        <f t="shared" si="53"/>
        <v>-71.924999999999983</v>
      </c>
      <c r="DG42" s="22">
        <f t="shared" si="54"/>
        <v>-1.2749999999999999</v>
      </c>
      <c r="DH42" s="22">
        <f t="shared" si="55"/>
        <v>0</v>
      </c>
      <c r="DI42" s="22">
        <f t="shared" si="56"/>
        <v>-70.649999999999977</v>
      </c>
      <c r="DK42" s="22">
        <f t="shared" si="57"/>
        <v>-77.725000000000009</v>
      </c>
      <c r="DL42" s="22">
        <f t="shared" si="58"/>
        <v>-1.2749999999999999</v>
      </c>
      <c r="DM42" s="22">
        <f t="shared" si="59"/>
        <v>0</v>
      </c>
      <c r="DN42" s="22">
        <f t="shared" si="60"/>
        <v>-76.45</v>
      </c>
      <c r="DP42" s="19"/>
      <c r="DQ42" s="20" t="s">
        <v>64</v>
      </c>
      <c r="DR42" s="22">
        <f t="shared" si="61"/>
        <v>-0.60336344641666229</v>
      </c>
      <c r="DS42" s="22">
        <f t="shared" si="61"/>
        <v>0</v>
      </c>
      <c r="DT42" s="22">
        <f t="shared" si="62"/>
        <v>-0.60336344641666229</v>
      </c>
      <c r="DV42">
        <f t="shared" si="64"/>
        <v>230.62637362637363</v>
      </c>
      <c r="DX42" s="1">
        <f>DV42*DT42*0.001</f>
        <v>-0.13915152362578562</v>
      </c>
    </row>
    <row r="43" spans="4:136" x14ac:dyDescent="0.3">
      <c r="D43" t="str">
        <f t="shared" si="63"/>
        <v>08_Запоріжжя</v>
      </c>
      <c r="H43" t="s">
        <v>17</v>
      </c>
      <c r="P43" s="2"/>
      <c r="Q43" s="2"/>
      <c r="R43" s="2"/>
      <c r="S43" s="2"/>
      <c r="T43" s="2"/>
      <c r="U43" s="2"/>
      <c r="AK43" s="2"/>
      <c r="AL43" s="2"/>
      <c r="AM43" s="2"/>
      <c r="AN43" s="2"/>
      <c r="AO43" s="2"/>
      <c r="AP43" s="2"/>
      <c r="BF43" s="2"/>
      <c r="BG43" s="2"/>
      <c r="BH43" s="2"/>
      <c r="BI43" s="2"/>
      <c r="BJ43" s="2"/>
      <c r="BK43" s="2"/>
      <c r="DV43">
        <f t="shared" si="64"/>
        <v>0</v>
      </c>
    </row>
    <row r="44" spans="4:136" x14ac:dyDescent="0.3">
      <c r="D44" t="str">
        <f t="shared" si="63"/>
        <v>08_Запоріжжя</v>
      </c>
      <c r="F44" s="27" t="s">
        <v>21</v>
      </c>
      <c r="G44" s="28" t="s">
        <v>39</v>
      </c>
      <c r="H44" t="s">
        <v>17</v>
      </c>
      <c r="I44" s="21">
        <v>78.7</v>
      </c>
      <c r="J44" s="21">
        <v>65.400000000000006</v>
      </c>
      <c r="K44" s="21">
        <v>71</v>
      </c>
      <c r="L44" s="21">
        <v>66.400000000000006</v>
      </c>
      <c r="M44" s="21">
        <v>6.9</v>
      </c>
      <c r="N44" s="21">
        <v>3.8</v>
      </c>
      <c r="P44" s="21">
        <v>88.81</v>
      </c>
      <c r="Q44" s="21">
        <v>151.26</v>
      </c>
      <c r="R44" s="21">
        <v>119.45</v>
      </c>
      <c r="S44" s="21">
        <v>135.65</v>
      </c>
      <c r="T44" s="21">
        <v>8.36</v>
      </c>
      <c r="U44" s="21">
        <v>11.170000000000002</v>
      </c>
      <c r="W44" s="22">
        <v>1.1284625158831003</v>
      </c>
      <c r="X44" s="22">
        <v>2.3128440366972476</v>
      </c>
      <c r="Y44" s="22">
        <v>1.6823943661971832</v>
      </c>
      <c r="Z44" s="22">
        <v>2.0429216867469879</v>
      </c>
      <c r="AA44" s="22">
        <v>1.2115942028985507</v>
      </c>
      <c r="AB44" s="22">
        <v>2.9394736842105269</v>
      </c>
      <c r="AD44" s="21">
        <v>1.3</v>
      </c>
      <c r="AE44" s="21">
        <v>0.4</v>
      </c>
      <c r="AF44" s="21">
        <v>0.9</v>
      </c>
      <c r="AG44" s="21">
        <v>0.7</v>
      </c>
      <c r="AH44" s="21">
        <v>0</v>
      </c>
      <c r="AI44" s="21">
        <v>0</v>
      </c>
      <c r="AK44" s="21">
        <v>2.2600000000000002</v>
      </c>
      <c r="AL44" s="21">
        <v>0.9900000000000001</v>
      </c>
      <c r="AM44" s="21">
        <v>2.08</v>
      </c>
      <c r="AN44" s="21">
        <v>1.6500000000000001</v>
      </c>
      <c r="AO44" s="21">
        <v>0</v>
      </c>
      <c r="AP44" s="21">
        <v>0</v>
      </c>
      <c r="AR44" s="22">
        <v>1.7384615384615385</v>
      </c>
      <c r="AS44" s="22">
        <v>2.4750000000000001</v>
      </c>
      <c r="AT44" s="22">
        <v>2.3111111111111113</v>
      </c>
      <c r="AU44" s="22">
        <v>2.3571428571428577</v>
      </c>
      <c r="AV44" s="22" t="s">
        <v>5</v>
      </c>
      <c r="AW44" s="22" t="s">
        <v>5</v>
      </c>
      <c r="AY44" s="21">
        <v>0</v>
      </c>
      <c r="AZ44" s="21">
        <v>0</v>
      </c>
      <c r="BA44" s="21">
        <v>0</v>
      </c>
      <c r="BB44" s="21">
        <v>0</v>
      </c>
      <c r="BC44" s="21">
        <v>0</v>
      </c>
      <c r="BD44" s="21">
        <v>0</v>
      </c>
      <c r="BF44" s="21">
        <v>0</v>
      </c>
      <c r="BG44" s="21">
        <v>0</v>
      </c>
      <c r="BH44" s="21">
        <v>0</v>
      </c>
      <c r="BI44" s="21">
        <v>0</v>
      </c>
      <c r="BJ44" s="21">
        <v>0</v>
      </c>
      <c r="BK44" s="21">
        <v>0</v>
      </c>
      <c r="BM44" s="22" t="s">
        <v>5</v>
      </c>
      <c r="BN44" s="22" t="s">
        <v>5</v>
      </c>
      <c r="BO44" s="22" t="s">
        <v>5</v>
      </c>
      <c r="BP44" s="22" t="s">
        <v>5</v>
      </c>
      <c r="BQ44" s="22" t="s">
        <v>5</v>
      </c>
      <c r="BR44" s="22" t="s">
        <v>5</v>
      </c>
      <c r="BT44" s="21">
        <v>77.400000000000006</v>
      </c>
      <c r="BU44" s="21">
        <v>65</v>
      </c>
      <c r="BV44" s="21">
        <v>70.099999999999994</v>
      </c>
      <c r="BW44" s="21">
        <v>65.7</v>
      </c>
      <c r="BX44" s="21">
        <v>6.9</v>
      </c>
      <c r="BY44" s="21">
        <v>3.8</v>
      </c>
      <c r="CA44" s="21">
        <v>86.55</v>
      </c>
      <c r="CB44" s="21">
        <v>150.26999999999998</v>
      </c>
      <c r="CC44" s="21">
        <v>117.37</v>
      </c>
      <c r="CD44" s="21">
        <v>134</v>
      </c>
      <c r="CE44" s="21">
        <v>8.36</v>
      </c>
      <c r="CF44" s="21">
        <v>11.170000000000002</v>
      </c>
      <c r="CH44" s="22">
        <v>1.1182170542635659</v>
      </c>
      <c r="CI44" s="22">
        <v>2.3118461538461537</v>
      </c>
      <c r="CJ44" s="22">
        <v>1.6743223965763196</v>
      </c>
      <c r="CK44" s="22">
        <v>2.0395738203957383</v>
      </c>
      <c r="CL44" s="22">
        <v>1.2115942028985507</v>
      </c>
      <c r="CM44" s="22">
        <v>2.9394736842105269</v>
      </c>
      <c r="CP44" s="22">
        <f t="shared" ref="CP44:CP46" si="65">AVERAGE(W44:Z44)</f>
        <v>1.7916556513811297</v>
      </c>
      <c r="CQ44" s="22">
        <f t="shared" ref="CQ44:CQ46" si="66">AVERAGE(AR44:AU44)</f>
        <v>2.2204288766788771</v>
      </c>
      <c r="CR44" s="22"/>
      <c r="CS44" s="22">
        <f t="shared" ref="CS44:CS46" si="67">AVERAGE(CH44:CK44)</f>
        <v>1.7859898562704442</v>
      </c>
      <c r="CU44" s="22">
        <f t="shared" ref="CU44:CU46" si="68">CQ44-CS44</f>
        <v>0.43443902040843296</v>
      </c>
      <c r="CV44" s="22">
        <f t="shared" ref="CV44:CV46" si="69">CR44-CS44</f>
        <v>-1.7859898562704442</v>
      </c>
      <c r="CX44" s="23">
        <f t="shared" ref="CX44:CX46" si="70">CU44/CS44</f>
        <v>0.24324831346782738</v>
      </c>
      <c r="CY44" s="23"/>
      <c r="DA44" s="22">
        <f t="shared" ref="DA44:DA46" si="71">AVERAGE(I44:L44)</f>
        <v>70.375</v>
      </c>
      <c r="DB44" s="22">
        <f t="shared" ref="DB44:DB46" si="72">AVERAGE(AD44:AG44)</f>
        <v>0.82499999999999996</v>
      </c>
      <c r="DC44" s="22">
        <f t="shared" ref="DC44:DC46" si="73">AVERAGE(AY44:BB44)</f>
        <v>0</v>
      </c>
      <c r="DD44" s="22">
        <f t="shared" ref="DD44:DD46" si="74">AVERAGE(BT44:BW44)</f>
        <v>69.55</v>
      </c>
      <c r="DF44" s="22">
        <f t="shared" ref="DF44:DF46" si="75">M44-DA44</f>
        <v>-63.475000000000001</v>
      </c>
      <c r="DG44" s="22">
        <f t="shared" ref="DG44:DG46" si="76">AH44-DB44</f>
        <v>-0.82499999999999996</v>
      </c>
      <c r="DH44" s="22">
        <f t="shared" ref="DH44:DH46" si="77">BC44-DC44</f>
        <v>0</v>
      </c>
      <c r="DI44" s="22">
        <f t="shared" ref="DI44:DI46" si="78">BX44-DD44</f>
        <v>-62.65</v>
      </c>
      <c r="DK44" s="22">
        <f t="shared" ref="DK44:DK46" si="79">N44-DA44</f>
        <v>-66.575000000000003</v>
      </c>
      <c r="DL44" s="22">
        <f t="shared" ref="DL44:DL46" si="80">AI44-DB44</f>
        <v>-0.82499999999999996</v>
      </c>
      <c r="DM44" s="22">
        <f t="shared" ref="DM44:DM46" si="81">-BD44-DC44</f>
        <v>0</v>
      </c>
      <c r="DN44" s="22">
        <f t="shared" ref="DN44:DN46" si="82">BY44-DD44</f>
        <v>-65.75</v>
      </c>
      <c r="DP44" s="27" t="s">
        <v>21</v>
      </c>
      <c r="DQ44" s="28" t="s">
        <v>39</v>
      </c>
      <c r="DR44" s="22">
        <f t="shared" ref="DR44:DS46" si="83">IFERROR(DL44*CU44,0)</f>
        <v>-0.35841219183695716</v>
      </c>
      <c r="DS44" s="22">
        <f t="shared" si="83"/>
        <v>0</v>
      </c>
      <c r="DT44" s="22">
        <f t="shared" ref="DT44:DT46" si="84">DR44+DS44</f>
        <v>-0.35841219183695716</v>
      </c>
      <c r="DV44">
        <f t="shared" si="64"/>
        <v>0</v>
      </c>
    </row>
    <row r="45" spans="4:136" x14ac:dyDescent="0.3">
      <c r="D45" t="str">
        <f t="shared" si="63"/>
        <v>08_Запоріжжя</v>
      </c>
      <c r="F45" s="27" t="s">
        <v>22</v>
      </c>
      <c r="G45" s="28" t="s">
        <v>40</v>
      </c>
      <c r="H45" t="s">
        <v>17</v>
      </c>
      <c r="I45" s="21">
        <v>75.900000000000006</v>
      </c>
      <c r="J45" s="21">
        <v>62.9</v>
      </c>
      <c r="K45" s="21">
        <v>68.7</v>
      </c>
      <c r="L45" s="21">
        <v>63.5</v>
      </c>
      <c r="M45" s="21">
        <v>6.5</v>
      </c>
      <c r="N45" s="21">
        <v>3.6</v>
      </c>
      <c r="P45" s="21">
        <v>86.820000000000007</v>
      </c>
      <c r="Q45" s="21">
        <v>147.80000000000001</v>
      </c>
      <c r="R45" s="21">
        <v>116.86</v>
      </c>
      <c r="S45" s="21">
        <v>132.71</v>
      </c>
      <c r="T45" s="21">
        <v>7.9200000000000008</v>
      </c>
      <c r="U45" s="21">
        <v>10.8</v>
      </c>
      <c r="W45" s="22">
        <v>1.1438735177865613</v>
      </c>
      <c r="X45" s="22">
        <v>2.3497615262321148</v>
      </c>
      <c r="Y45" s="22">
        <v>1.701018922852984</v>
      </c>
      <c r="Z45" s="22">
        <v>2.0899212598425199</v>
      </c>
      <c r="AA45" s="22">
        <v>1.2184615384615385</v>
      </c>
      <c r="AB45" s="22">
        <v>3</v>
      </c>
      <c r="AD45" s="21">
        <v>0.8</v>
      </c>
      <c r="AE45" s="21">
        <v>0.4</v>
      </c>
      <c r="AF45" s="21">
        <v>0.9</v>
      </c>
      <c r="AG45" s="21">
        <v>0.6</v>
      </c>
      <c r="AH45" s="21">
        <v>0</v>
      </c>
      <c r="AI45" s="21">
        <v>0</v>
      </c>
      <c r="AK45" s="21">
        <v>1.85</v>
      </c>
      <c r="AL45" s="21">
        <v>0.9900000000000001</v>
      </c>
      <c r="AM45" s="21">
        <v>2.06</v>
      </c>
      <c r="AN45" s="21">
        <v>1.55</v>
      </c>
      <c r="AO45" s="21">
        <v>0</v>
      </c>
      <c r="AP45" s="21">
        <v>0</v>
      </c>
      <c r="AR45" s="22">
        <v>2.3125</v>
      </c>
      <c r="AS45" s="22">
        <v>2.4750000000000001</v>
      </c>
      <c r="AT45" s="22">
        <v>2.2888888888888888</v>
      </c>
      <c r="AU45" s="22">
        <v>2.5833333333333335</v>
      </c>
      <c r="AV45" s="22" t="s">
        <v>5</v>
      </c>
      <c r="AW45" s="22" t="s">
        <v>5</v>
      </c>
      <c r="AY45" s="21">
        <v>0</v>
      </c>
      <c r="AZ45" s="21">
        <v>0</v>
      </c>
      <c r="BA45" s="21">
        <v>0</v>
      </c>
      <c r="BB45" s="21">
        <v>0</v>
      </c>
      <c r="BC45" s="21">
        <v>0</v>
      </c>
      <c r="BD45" s="21">
        <v>0</v>
      </c>
      <c r="BF45" s="21">
        <v>0</v>
      </c>
      <c r="BG45" s="21">
        <v>0</v>
      </c>
      <c r="BH45" s="21">
        <v>0</v>
      </c>
      <c r="BI45" s="21">
        <v>0</v>
      </c>
      <c r="BJ45" s="21">
        <v>0</v>
      </c>
      <c r="BK45" s="21">
        <v>0</v>
      </c>
      <c r="BM45" s="22" t="s">
        <v>5</v>
      </c>
      <c r="BN45" s="22" t="s">
        <v>5</v>
      </c>
      <c r="BO45" s="22" t="s">
        <v>5</v>
      </c>
      <c r="BP45" s="22" t="s">
        <v>5</v>
      </c>
      <c r="BQ45" s="22" t="s">
        <v>5</v>
      </c>
      <c r="BR45" s="22" t="s">
        <v>5</v>
      </c>
      <c r="BT45" s="21">
        <v>75.100000000000009</v>
      </c>
      <c r="BU45" s="21">
        <v>62.5</v>
      </c>
      <c r="BV45" s="21">
        <v>67.8</v>
      </c>
      <c r="BW45" s="21">
        <v>62.9</v>
      </c>
      <c r="BX45" s="21">
        <v>6.5</v>
      </c>
      <c r="BY45" s="21">
        <v>3.6</v>
      </c>
      <c r="CA45" s="21">
        <v>84.970000000000013</v>
      </c>
      <c r="CB45" s="21">
        <v>146.81</v>
      </c>
      <c r="CC45" s="21">
        <v>114.8</v>
      </c>
      <c r="CD45" s="21">
        <v>131.16</v>
      </c>
      <c r="CE45" s="21">
        <v>7.9200000000000008</v>
      </c>
      <c r="CF45" s="21">
        <v>10.8</v>
      </c>
      <c r="CH45" s="22">
        <v>1.1314247669773636</v>
      </c>
      <c r="CI45" s="22">
        <v>2.3489599999999999</v>
      </c>
      <c r="CJ45" s="22">
        <v>1.6932153392330385</v>
      </c>
      <c r="CK45" s="22">
        <v>2.0852146263910969</v>
      </c>
      <c r="CL45" s="22">
        <v>1.2184615384615385</v>
      </c>
      <c r="CM45" s="22">
        <v>3</v>
      </c>
      <c r="CP45" s="22">
        <f t="shared" si="65"/>
        <v>1.821143806678545</v>
      </c>
      <c r="CQ45" s="22">
        <f t="shared" si="66"/>
        <v>2.4149305555555554</v>
      </c>
      <c r="CR45" s="22"/>
      <c r="CS45" s="22">
        <f t="shared" si="67"/>
        <v>1.8147036831503747</v>
      </c>
      <c r="CU45" s="22">
        <f t="shared" si="68"/>
        <v>0.60022687240518069</v>
      </c>
      <c r="CV45" s="22">
        <f t="shared" si="69"/>
        <v>-1.8147036831503747</v>
      </c>
      <c r="CX45" s="23">
        <f t="shared" si="70"/>
        <v>0.3307575104290143</v>
      </c>
      <c r="CY45" s="23"/>
      <c r="DA45" s="22">
        <f t="shared" si="71"/>
        <v>67.75</v>
      </c>
      <c r="DB45" s="22">
        <f t="shared" si="72"/>
        <v>0.67500000000000004</v>
      </c>
      <c r="DC45" s="22">
        <f t="shared" si="73"/>
        <v>0</v>
      </c>
      <c r="DD45" s="22">
        <f t="shared" si="74"/>
        <v>67.075000000000003</v>
      </c>
      <c r="DF45" s="22">
        <f t="shared" si="75"/>
        <v>-61.25</v>
      </c>
      <c r="DG45" s="22">
        <f t="shared" si="76"/>
        <v>-0.67500000000000004</v>
      </c>
      <c r="DH45" s="22">
        <f t="shared" si="77"/>
        <v>0</v>
      </c>
      <c r="DI45" s="22">
        <f t="shared" si="78"/>
        <v>-60.575000000000003</v>
      </c>
      <c r="DK45" s="22">
        <f t="shared" si="79"/>
        <v>-64.150000000000006</v>
      </c>
      <c r="DL45" s="22">
        <f t="shared" si="80"/>
        <v>-0.67500000000000004</v>
      </c>
      <c r="DM45" s="22">
        <f t="shared" si="81"/>
        <v>0</v>
      </c>
      <c r="DN45" s="22">
        <f t="shared" si="82"/>
        <v>-63.475000000000001</v>
      </c>
      <c r="DP45" s="27" t="s">
        <v>22</v>
      </c>
      <c r="DQ45" s="28" t="s">
        <v>40</v>
      </c>
      <c r="DR45" s="22">
        <f t="shared" si="83"/>
        <v>-0.40515313887349697</v>
      </c>
      <c r="DS45" s="22">
        <f t="shared" si="83"/>
        <v>0</v>
      </c>
      <c r="DT45" s="22">
        <f t="shared" si="84"/>
        <v>-0.40515313887349697</v>
      </c>
      <c r="DV45">
        <f t="shared" si="64"/>
        <v>278.69963369963369</v>
      </c>
      <c r="DX45" s="1">
        <f>DV45*DT45*0.001</f>
        <v>-0.11291603139630042</v>
      </c>
    </row>
    <row r="46" spans="4:136" x14ac:dyDescent="0.3">
      <c r="D46" t="str">
        <f t="shared" si="63"/>
        <v>08_Запоріжжя</v>
      </c>
      <c r="F46" s="27"/>
      <c r="G46" s="28" t="s">
        <v>66</v>
      </c>
      <c r="H46" t="s">
        <v>17</v>
      </c>
      <c r="I46" s="29">
        <v>2.7999999999999972</v>
      </c>
      <c r="J46" s="29">
        <v>2.5000000000000071</v>
      </c>
      <c r="K46" s="29">
        <v>2.2999999999999972</v>
      </c>
      <c r="L46" s="29">
        <v>2.9000000000000057</v>
      </c>
      <c r="M46" s="29">
        <v>0.40000000000000036</v>
      </c>
      <c r="N46" s="29">
        <v>0.19999999999999973</v>
      </c>
      <c r="O46" s="25"/>
      <c r="P46" s="29">
        <v>1.9899999999999949</v>
      </c>
      <c r="Q46" s="29">
        <v>3.4599999999999795</v>
      </c>
      <c r="R46" s="29">
        <v>2.5900000000000034</v>
      </c>
      <c r="S46" s="29">
        <v>2.9399999999999977</v>
      </c>
      <c r="T46" s="29">
        <v>0.43999999999999861</v>
      </c>
      <c r="U46" s="29">
        <v>0.37000000000000099</v>
      </c>
      <c r="V46" s="25"/>
      <c r="W46" s="26">
        <v>0.71071428571428463</v>
      </c>
      <c r="X46" s="26">
        <v>1.3839999999999879</v>
      </c>
      <c r="Y46" s="26">
        <v>1.126086956521742</v>
      </c>
      <c r="Z46" s="26">
        <v>1.013793103448273</v>
      </c>
      <c r="AA46" s="26">
        <v>1.0999999999999956</v>
      </c>
      <c r="AB46" s="26">
        <v>1.8500000000000074</v>
      </c>
      <c r="AC46" s="25"/>
      <c r="AD46" s="29">
        <v>0.5</v>
      </c>
      <c r="AE46" s="29">
        <v>0</v>
      </c>
      <c r="AF46" s="29">
        <v>0</v>
      </c>
      <c r="AG46" s="29">
        <v>9.9999999999999978E-2</v>
      </c>
      <c r="AH46" s="29">
        <v>0</v>
      </c>
      <c r="AI46" s="29">
        <v>0</v>
      </c>
      <c r="AJ46" s="25"/>
      <c r="AK46" s="29">
        <v>0.41000000000000014</v>
      </c>
      <c r="AL46" s="29">
        <v>0</v>
      </c>
      <c r="AM46" s="29">
        <v>2.0000000000000018E-2</v>
      </c>
      <c r="AN46" s="29">
        <v>0.10000000000000009</v>
      </c>
      <c r="AO46" s="29">
        <v>0</v>
      </c>
      <c r="AP46" s="29">
        <v>0</v>
      </c>
      <c r="AQ46" s="25"/>
      <c r="AR46" s="26">
        <v>0.82000000000000028</v>
      </c>
      <c r="AS46" s="26" t="s">
        <v>5</v>
      </c>
      <c r="AT46" s="26" t="s">
        <v>5</v>
      </c>
      <c r="AU46" s="26">
        <v>1.0000000000000011</v>
      </c>
      <c r="AV46" s="26" t="s">
        <v>5</v>
      </c>
      <c r="AW46" s="26" t="s">
        <v>5</v>
      </c>
      <c r="AX46" s="25"/>
      <c r="AY46" s="29">
        <v>0</v>
      </c>
      <c r="AZ46" s="29">
        <v>0</v>
      </c>
      <c r="BA46" s="29">
        <v>0</v>
      </c>
      <c r="BB46" s="29">
        <v>0</v>
      </c>
      <c r="BC46" s="29">
        <v>0</v>
      </c>
      <c r="BD46" s="29">
        <v>0</v>
      </c>
      <c r="BE46" s="25"/>
      <c r="BF46" s="29">
        <v>0</v>
      </c>
      <c r="BG46" s="29">
        <v>0</v>
      </c>
      <c r="BH46" s="29">
        <v>0</v>
      </c>
      <c r="BI46" s="29">
        <v>0</v>
      </c>
      <c r="BJ46" s="29">
        <v>0</v>
      </c>
      <c r="BK46" s="29">
        <v>0</v>
      </c>
      <c r="BL46" s="25"/>
      <c r="BM46" s="26" t="s">
        <v>5</v>
      </c>
      <c r="BN46" s="26" t="s">
        <v>5</v>
      </c>
      <c r="BO46" s="26" t="s">
        <v>5</v>
      </c>
      <c r="BP46" s="26" t="s">
        <v>5</v>
      </c>
      <c r="BQ46" s="26" t="s">
        <v>5</v>
      </c>
      <c r="BR46" s="26" t="s">
        <v>5</v>
      </c>
      <c r="BS46" s="25"/>
      <c r="BT46" s="29">
        <v>2.2999999999999972</v>
      </c>
      <c r="BU46" s="29">
        <v>2.5000000000000071</v>
      </c>
      <c r="BV46" s="29">
        <v>2.2999999999999972</v>
      </c>
      <c r="BW46" s="29">
        <v>2.8000000000000056</v>
      </c>
      <c r="BX46" s="29">
        <v>0.40000000000000036</v>
      </c>
      <c r="BY46" s="29">
        <v>0.19999999999999973</v>
      </c>
      <c r="BZ46" s="25"/>
      <c r="CA46" s="29">
        <v>1.5799999999999947</v>
      </c>
      <c r="CB46" s="29">
        <v>3.4599999999999795</v>
      </c>
      <c r="CC46" s="29">
        <v>2.5700000000000034</v>
      </c>
      <c r="CD46" s="29">
        <v>2.8399999999999976</v>
      </c>
      <c r="CE46" s="29">
        <v>0.43999999999999861</v>
      </c>
      <c r="CF46" s="29">
        <v>0.37000000000000099</v>
      </c>
      <c r="CG46" s="25"/>
      <c r="CH46" s="26">
        <v>0.68695652173912902</v>
      </c>
      <c r="CI46" s="26">
        <v>1.3839999999999879</v>
      </c>
      <c r="CJ46" s="26">
        <v>1.117391304347829</v>
      </c>
      <c r="CK46" s="26">
        <v>1.0142857142857113</v>
      </c>
      <c r="CL46" s="26">
        <v>1.0999999999999956</v>
      </c>
      <c r="CM46" s="26">
        <v>1.8500000000000074</v>
      </c>
      <c r="CP46" s="22">
        <f t="shared" si="65"/>
        <v>1.0586485864210717</v>
      </c>
      <c r="CQ46" s="22">
        <f t="shared" si="66"/>
        <v>0.9100000000000007</v>
      </c>
      <c r="CR46" s="22"/>
      <c r="CS46" s="22">
        <f t="shared" si="67"/>
        <v>1.0506583850931643</v>
      </c>
      <c r="CU46" s="22">
        <f t="shared" si="68"/>
        <v>-0.14065838509316364</v>
      </c>
      <c r="CV46" s="22">
        <f t="shared" si="69"/>
        <v>-1.0506583850931643</v>
      </c>
      <c r="CX46" s="23">
        <f t="shared" si="70"/>
        <v>-0.13387642176452161</v>
      </c>
      <c r="CY46" s="23"/>
      <c r="DA46" s="22">
        <f t="shared" si="71"/>
        <v>2.6250000000000018</v>
      </c>
      <c r="DB46" s="22">
        <f t="shared" si="72"/>
        <v>0.15</v>
      </c>
      <c r="DC46" s="22">
        <f t="shared" si="73"/>
        <v>0</v>
      </c>
      <c r="DD46" s="22">
        <f t="shared" si="74"/>
        <v>2.4750000000000019</v>
      </c>
      <c r="DF46" s="22">
        <f t="shared" si="75"/>
        <v>-2.2250000000000014</v>
      </c>
      <c r="DG46" s="22">
        <f t="shared" si="76"/>
        <v>-0.15</v>
      </c>
      <c r="DH46" s="22">
        <f t="shared" si="77"/>
        <v>0</v>
      </c>
      <c r="DI46" s="22">
        <f t="shared" si="78"/>
        <v>-2.0750000000000015</v>
      </c>
      <c r="DK46" s="22">
        <f t="shared" si="79"/>
        <v>-2.425000000000002</v>
      </c>
      <c r="DL46" s="22">
        <f t="shared" si="80"/>
        <v>-0.15</v>
      </c>
      <c r="DM46" s="22">
        <f t="shared" si="81"/>
        <v>0</v>
      </c>
      <c r="DN46" s="22">
        <f t="shared" si="82"/>
        <v>-2.2750000000000021</v>
      </c>
      <c r="DP46" s="27"/>
      <c r="DQ46" s="28" t="s">
        <v>66</v>
      </c>
      <c r="DR46" s="22">
        <f t="shared" si="83"/>
        <v>2.1098757763974546E-2</v>
      </c>
      <c r="DS46" s="22">
        <f t="shared" si="83"/>
        <v>0</v>
      </c>
      <c r="DT46" s="22">
        <f t="shared" si="84"/>
        <v>2.1098757763974546E-2</v>
      </c>
      <c r="DV46">
        <f t="shared" si="64"/>
        <v>302.73260073260076</v>
      </c>
      <c r="DX46" s="1">
        <f>DV46*DT46*0.001</f>
        <v>6.3872818101151667E-3</v>
      </c>
    </row>
    <row r="47" spans="4:136" x14ac:dyDescent="0.3">
      <c r="D47" t="str">
        <f t="shared" si="63"/>
        <v>08_Запоріжжя</v>
      </c>
      <c r="H47" t="s">
        <v>17</v>
      </c>
      <c r="DV47">
        <f t="shared" si="64"/>
        <v>0</v>
      </c>
    </row>
    <row r="48" spans="4:136" x14ac:dyDescent="0.3">
      <c r="D48" t="str">
        <f t="shared" si="63"/>
        <v>08_Запоріжжя</v>
      </c>
      <c r="F48" s="30" t="s">
        <v>23</v>
      </c>
      <c r="G48" s="31" t="s">
        <v>41</v>
      </c>
      <c r="H48" t="s">
        <v>17</v>
      </c>
      <c r="I48" s="21">
        <v>626.4</v>
      </c>
      <c r="J48" s="21">
        <v>627.1</v>
      </c>
      <c r="K48" s="21">
        <v>645.4</v>
      </c>
      <c r="L48" s="21">
        <v>626.6</v>
      </c>
      <c r="M48" s="21">
        <v>203</v>
      </c>
      <c r="N48" s="21">
        <v>144.4</v>
      </c>
      <c r="P48" s="21">
        <v>834.17000000000007</v>
      </c>
      <c r="Q48" s="21">
        <v>1235.5600000000002</v>
      </c>
      <c r="R48" s="21">
        <v>1056.5899999999999</v>
      </c>
      <c r="S48" s="21">
        <v>1297.71</v>
      </c>
      <c r="T48" s="21">
        <v>291.19</v>
      </c>
      <c r="U48" s="21">
        <v>329.64000000000004</v>
      </c>
      <c r="W48" s="22">
        <v>1.3316890166028099</v>
      </c>
      <c r="X48" s="22">
        <v>1.9702758730664969</v>
      </c>
      <c r="Y48" s="22">
        <v>1.6371087697551905</v>
      </c>
      <c r="Z48" s="22">
        <v>2.0710341525694225</v>
      </c>
      <c r="AA48" s="22">
        <v>1.4344334975369457</v>
      </c>
      <c r="AB48" s="22">
        <v>2.2828254847645431</v>
      </c>
      <c r="AD48" s="21">
        <v>22.2</v>
      </c>
      <c r="AE48" s="21">
        <v>20.399999999999999</v>
      </c>
      <c r="AF48" s="21">
        <v>22.6</v>
      </c>
      <c r="AG48" s="21">
        <v>26</v>
      </c>
      <c r="AH48" s="21">
        <v>2.4</v>
      </c>
      <c r="AI48" s="21">
        <v>1.100000000000001</v>
      </c>
      <c r="AK48" s="21">
        <v>67.460000000000008</v>
      </c>
      <c r="AL48" s="21">
        <v>64.67</v>
      </c>
      <c r="AM48" s="21">
        <v>63.800000000000004</v>
      </c>
      <c r="AN48" s="21">
        <v>79.220000000000013</v>
      </c>
      <c r="AO48" s="21">
        <v>3.9299999999999997</v>
      </c>
      <c r="AP48" s="21">
        <v>1.2659999999999987</v>
      </c>
      <c r="AR48" s="22">
        <v>3.038738738738739</v>
      </c>
      <c r="AS48" s="22">
        <v>3.1700980392156866</v>
      </c>
      <c r="AT48" s="22">
        <v>2.8230088495575223</v>
      </c>
      <c r="AU48" s="22">
        <v>3.0469230769230773</v>
      </c>
      <c r="AV48" s="22">
        <v>1.6375</v>
      </c>
      <c r="AW48" s="22">
        <v>1.1509090909090887</v>
      </c>
      <c r="AY48" s="21">
        <v>0</v>
      </c>
      <c r="AZ48" s="21">
        <v>0</v>
      </c>
      <c r="BA48" s="21">
        <v>0</v>
      </c>
      <c r="BB48" s="21">
        <v>0</v>
      </c>
      <c r="BC48" s="21">
        <v>0</v>
      </c>
      <c r="BD48" s="21">
        <v>0</v>
      </c>
      <c r="BF48" s="21">
        <v>0</v>
      </c>
      <c r="BG48" s="21">
        <v>0</v>
      </c>
      <c r="BH48" s="21">
        <v>0</v>
      </c>
      <c r="BI48" s="21">
        <v>0</v>
      </c>
      <c r="BJ48" s="21">
        <v>0</v>
      </c>
      <c r="BK48" s="21">
        <v>0</v>
      </c>
      <c r="BM48" s="22" t="s">
        <v>5</v>
      </c>
      <c r="BN48" s="22" t="s">
        <v>5</v>
      </c>
      <c r="BO48" s="22" t="s">
        <v>5</v>
      </c>
      <c r="BP48" s="22" t="s">
        <v>5</v>
      </c>
      <c r="BQ48" s="22" t="s">
        <v>5</v>
      </c>
      <c r="BR48" s="22" t="s">
        <v>5</v>
      </c>
      <c r="BT48" s="21">
        <v>604.19999999999993</v>
      </c>
      <c r="BU48" s="21">
        <v>606.70000000000005</v>
      </c>
      <c r="BV48" s="21">
        <v>622.79999999999995</v>
      </c>
      <c r="BW48" s="21">
        <v>600.6</v>
      </c>
      <c r="BX48" s="21">
        <v>200.6</v>
      </c>
      <c r="BY48" s="21">
        <v>143.30000000000001</v>
      </c>
      <c r="CA48" s="21">
        <v>766.71</v>
      </c>
      <c r="CB48" s="21">
        <v>1170.8900000000001</v>
      </c>
      <c r="CC48" s="21">
        <v>992.79</v>
      </c>
      <c r="CD48" s="21">
        <v>1218.49</v>
      </c>
      <c r="CE48" s="21">
        <v>287.26</v>
      </c>
      <c r="CF48" s="21">
        <v>328.37400000000002</v>
      </c>
      <c r="CH48" s="22">
        <v>1.2689672293942404</v>
      </c>
      <c r="CI48" s="22">
        <v>1.9299324212955333</v>
      </c>
      <c r="CJ48" s="22">
        <v>1.5940751445086705</v>
      </c>
      <c r="CK48" s="22">
        <v>2.0287878787878788</v>
      </c>
      <c r="CL48" s="22">
        <v>1.4320039880358924</v>
      </c>
      <c r="CM48" s="22">
        <v>2.2915143056524774</v>
      </c>
      <c r="CP48" s="22">
        <f t="shared" ref="CP48:CP52" si="85">AVERAGE(W48:Z48)</f>
        <v>1.7525269529984802</v>
      </c>
      <c r="CQ48" s="22">
        <f t="shared" ref="CQ48:CQ52" si="86">AVERAGE(AR48:AU48)</f>
        <v>3.0196921761087565</v>
      </c>
      <c r="CR48" s="22"/>
      <c r="CS48" s="22">
        <f t="shared" ref="CS48:CS52" si="87">AVERAGE(CH48:CK48)</f>
        <v>1.705440668496581</v>
      </c>
      <c r="CU48" s="22">
        <f t="shared" ref="CU48:CU52" si="88">CQ48-CS48</f>
        <v>1.3142515076121755</v>
      </c>
      <c r="CV48" s="22">
        <f t="shared" ref="CV48:CV52" si="89">CR48-CS48</f>
        <v>-1.705440668496581</v>
      </c>
      <c r="CX48" s="23">
        <f t="shared" ref="CX48:CX52" si="90">CU48/CS48</f>
        <v>0.77062282604691512</v>
      </c>
      <c r="CY48" s="23"/>
      <c r="DA48" s="22">
        <f t="shared" ref="DA48:DA52" si="91">AVERAGE(I48:L48)</f>
        <v>631.375</v>
      </c>
      <c r="DB48" s="22">
        <f t="shared" ref="DB48:DB52" si="92">AVERAGE(AD48:AG48)</f>
        <v>22.799999999999997</v>
      </c>
      <c r="DC48" s="22">
        <f t="shared" ref="DC48:DC52" si="93">AVERAGE(AY48:BB48)</f>
        <v>0</v>
      </c>
      <c r="DD48" s="22">
        <f t="shared" ref="DD48:DD52" si="94">AVERAGE(BT48:BW48)</f>
        <v>608.57500000000005</v>
      </c>
      <c r="DF48" s="22">
        <f t="shared" ref="DF48:DF52" si="95">M48-DA48</f>
        <v>-428.375</v>
      </c>
      <c r="DG48" s="22">
        <f t="shared" ref="DG48:DG52" si="96">AH48-DB48</f>
        <v>-20.399999999999999</v>
      </c>
      <c r="DH48" s="22">
        <f t="shared" ref="DH48:DH52" si="97">BC48-DC48</f>
        <v>0</v>
      </c>
      <c r="DI48" s="22">
        <f t="shared" ref="DI48:DI52" si="98">BX48-DD48</f>
        <v>-407.97500000000002</v>
      </c>
      <c r="DK48" s="22">
        <f t="shared" ref="DK48:DK52" si="99">N48-DA48</f>
        <v>-486.97500000000002</v>
      </c>
      <c r="DL48" s="22">
        <f t="shared" ref="DL48:DL52" si="100">AI48-DB48</f>
        <v>-21.699999999999996</v>
      </c>
      <c r="DM48" s="22">
        <f t="shared" ref="DM48:DM52" si="101">-BD48-DC48</f>
        <v>0</v>
      </c>
      <c r="DN48" s="22">
        <f t="shared" ref="DN48:DN52" si="102">BY48-DD48</f>
        <v>-465.27500000000003</v>
      </c>
      <c r="DP48" s="30" t="s">
        <v>23</v>
      </c>
      <c r="DQ48" s="31" t="s">
        <v>41</v>
      </c>
      <c r="DR48" s="22">
        <f t="shared" ref="DR48:DS52" si="103">IFERROR(DL48*CU48,0)</f>
        <v>-28.519257715184203</v>
      </c>
      <c r="DS48" s="22">
        <f t="shared" si="103"/>
        <v>0</v>
      </c>
      <c r="DT48" s="22">
        <f t="shared" ref="DT48:DT52" si="104">DR48+DS48</f>
        <v>-28.519257715184203</v>
      </c>
      <c r="DV48">
        <f t="shared" si="64"/>
        <v>0</v>
      </c>
    </row>
    <row r="49" spans="4:128" x14ac:dyDescent="0.3">
      <c r="D49" t="str">
        <f t="shared" si="63"/>
        <v>08_Запоріжжя</v>
      </c>
      <c r="F49" s="30" t="s">
        <v>1</v>
      </c>
      <c r="G49" s="31" t="s">
        <v>42</v>
      </c>
      <c r="H49" t="s">
        <v>17</v>
      </c>
      <c r="I49" s="21">
        <v>14.2</v>
      </c>
      <c r="J49" s="21">
        <v>10.6</v>
      </c>
      <c r="K49" s="21">
        <v>10.7</v>
      </c>
      <c r="L49" s="21">
        <v>11.7</v>
      </c>
      <c r="M49" s="21">
        <v>0</v>
      </c>
      <c r="N49" s="21">
        <v>0.2</v>
      </c>
      <c r="P49" s="21">
        <v>46.120000000000005</v>
      </c>
      <c r="Q49" s="21">
        <v>37.700000000000003</v>
      </c>
      <c r="R49" s="21">
        <v>33.330000000000005</v>
      </c>
      <c r="S49" s="21">
        <v>40.67</v>
      </c>
      <c r="T49" s="21">
        <v>0</v>
      </c>
      <c r="U49" s="21">
        <v>0.42000000000000004</v>
      </c>
      <c r="W49" s="22">
        <v>3.2478873239436625</v>
      </c>
      <c r="X49" s="22">
        <v>3.5566037735849059</v>
      </c>
      <c r="Y49" s="22">
        <v>3.1149532710280381</v>
      </c>
      <c r="Z49" s="22">
        <v>3.4760683760683766</v>
      </c>
      <c r="AA49" s="22" t="s">
        <v>5</v>
      </c>
      <c r="AB49" s="22">
        <v>2.1</v>
      </c>
      <c r="AD49" s="21">
        <v>13.8</v>
      </c>
      <c r="AE49" s="21">
        <v>10</v>
      </c>
      <c r="AF49" s="21">
        <v>10.4</v>
      </c>
      <c r="AG49" s="21">
        <v>11.1</v>
      </c>
      <c r="AH49" s="21">
        <v>0.42499999999999993</v>
      </c>
      <c r="AI49" s="21">
        <v>0.40000000000000008</v>
      </c>
      <c r="AK49" s="21">
        <v>45.22</v>
      </c>
      <c r="AL49" s="21">
        <v>36.21</v>
      </c>
      <c r="AM49" s="21">
        <v>32.910000000000004</v>
      </c>
      <c r="AN49" s="21">
        <v>38.950000000000003</v>
      </c>
      <c r="AO49" s="21">
        <v>0.93250000000000011</v>
      </c>
      <c r="AP49" s="21">
        <v>0.86999999999999977</v>
      </c>
      <c r="AR49" s="22">
        <v>3.2768115942028984</v>
      </c>
      <c r="AS49" s="22">
        <v>3.621</v>
      </c>
      <c r="AT49" s="22">
        <v>3.164423076923077</v>
      </c>
      <c r="AU49" s="22">
        <v>3.5090090090090094</v>
      </c>
      <c r="AV49" s="22">
        <v>2.1941176470588242</v>
      </c>
      <c r="AW49" s="22">
        <v>2.1749999999999989</v>
      </c>
      <c r="AY49" s="21">
        <v>0</v>
      </c>
      <c r="AZ49" s="21">
        <v>0</v>
      </c>
      <c r="BA49" s="21">
        <v>0</v>
      </c>
      <c r="BB49" s="21">
        <v>0</v>
      </c>
      <c r="BC49" s="21">
        <v>0</v>
      </c>
      <c r="BD49" s="21">
        <v>0</v>
      </c>
      <c r="BF49" s="21">
        <v>0</v>
      </c>
      <c r="BG49" s="21">
        <v>0</v>
      </c>
      <c r="BH49" s="21">
        <v>0</v>
      </c>
      <c r="BI49" s="21">
        <v>0</v>
      </c>
      <c r="BJ49" s="21">
        <v>0</v>
      </c>
      <c r="BK49" s="21">
        <v>0</v>
      </c>
      <c r="BM49" s="22" t="s">
        <v>5</v>
      </c>
      <c r="BN49" s="22" t="s">
        <v>5</v>
      </c>
      <c r="BO49" s="22" t="s">
        <v>5</v>
      </c>
      <c r="BP49" s="22" t="s">
        <v>5</v>
      </c>
      <c r="BQ49" s="22" t="s">
        <v>5</v>
      </c>
      <c r="BR49" s="22" t="s">
        <v>5</v>
      </c>
      <c r="BT49" s="21">
        <v>0.39999999999999858</v>
      </c>
      <c r="BU49" s="21">
        <v>0.59999999999999964</v>
      </c>
      <c r="BV49" s="21">
        <v>0.29999999999999893</v>
      </c>
      <c r="BW49" s="21">
        <v>0.59999999999999964</v>
      </c>
      <c r="BX49" s="21"/>
      <c r="BY49" s="21"/>
      <c r="CA49" s="21">
        <v>0.90000000000000568</v>
      </c>
      <c r="CB49" s="21">
        <v>1.490000000000002</v>
      </c>
      <c r="CC49" s="21">
        <v>0.42000000000000171</v>
      </c>
      <c r="CD49" s="21">
        <v>1.7199999999999989</v>
      </c>
      <c r="CE49" s="21"/>
      <c r="CF49" s="21"/>
      <c r="CH49" s="22">
        <v>2.2500000000000222</v>
      </c>
      <c r="CI49" s="22">
        <v>2.4833333333333383</v>
      </c>
      <c r="CJ49" s="22">
        <v>1.4000000000000106</v>
      </c>
      <c r="CK49" s="22">
        <v>2.8666666666666663</v>
      </c>
      <c r="CL49" s="22" t="s">
        <v>5</v>
      </c>
      <c r="CM49" s="22" t="s">
        <v>5</v>
      </c>
      <c r="CP49" s="22">
        <f t="shared" si="85"/>
        <v>3.348878186156246</v>
      </c>
      <c r="CQ49" s="22">
        <f t="shared" si="86"/>
        <v>3.392810920033746</v>
      </c>
      <c r="CR49" s="22"/>
      <c r="CS49" s="22">
        <f t="shared" si="87"/>
        <v>2.2500000000000098</v>
      </c>
      <c r="CU49" s="22">
        <f t="shared" si="88"/>
        <v>1.1428109200337362</v>
      </c>
      <c r="CV49" s="22">
        <f t="shared" si="89"/>
        <v>-2.2500000000000098</v>
      </c>
      <c r="CX49" s="23">
        <f t="shared" si="90"/>
        <v>0.5079159644594361</v>
      </c>
      <c r="CY49" s="23"/>
      <c r="DA49" s="22">
        <f t="shared" si="91"/>
        <v>11.8</v>
      </c>
      <c r="DB49" s="22">
        <f t="shared" si="92"/>
        <v>11.325000000000001</v>
      </c>
      <c r="DC49" s="22">
        <f t="shared" si="93"/>
        <v>0</v>
      </c>
      <c r="DD49" s="22">
        <f t="shared" si="94"/>
        <v>0.4749999999999992</v>
      </c>
      <c r="DF49" s="22">
        <f t="shared" si="95"/>
        <v>-11.8</v>
      </c>
      <c r="DG49" s="22">
        <f t="shared" si="96"/>
        <v>-10.9</v>
      </c>
      <c r="DH49" s="22">
        <f t="shared" si="97"/>
        <v>0</v>
      </c>
      <c r="DI49" s="22">
        <f t="shared" si="98"/>
        <v>-0.4749999999999992</v>
      </c>
      <c r="DK49" s="22">
        <f t="shared" si="99"/>
        <v>-11.600000000000001</v>
      </c>
      <c r="DL49" s="22">
        <f t="shared" si="100"/>
        <v>-10.925000000000001</v>
      </c>
      <c r="DM49" s="22">
        <f t="shared" si="101"/>
        <v>0</v>
      </c>
      <c r="DN49" s="22">
        <f t="shared" si="102"/>
        <v>-0.4749999999999992</v>
      </c>
      <c r="DP49" s="30" t="s">
        <v>1</v>
      </c>
      <c r="DQ49" s="31" t="s">
        <v>42</v>
      </c>
      <c r="DR49" s="22">
        <f t="shared" si="103"/>
        <v>-12.485209301368569</v>
      </c>
      <c r="DS49" s="22">
        <f t="shared" si="103"/>
        <v>0</v>
      </c>
      <c r="DT49" s="22">
        <f t="shared" si="104"/>
        <v>-12.485209301368569</v>
      </c>
      <c r="DV49">
        <f t="shared" si="64"/>
        <v>567.18315018315013</v>
      </c>
      <c r="DX49" s="1">
        <f>DV49*DT49*0.001</f>
        <v>-7.0814003422461917</v>
      </c>
    </row>
    <row r="50" spans="4:128" x14ac:dyDescent="0.3">
      <c r="D50" t="str">
        <f t="shared" si="63"/>
        <v>08_Запоріжжя</v>
      </c>
      <c r="F50" s="30" t="s">
        <v>24</v>
      </c>
      <c r="G50" s="31" t="s">
        <v>43</v>
      </c>
      <c r="H50" t="s">
        <v>17</v>
      </c>
      <c r="I50" s="21">
        <v>30.8</v>
      </c>
      <c r="J50" s="21">
        <v>70.099999999999994</v>
      </c>
      <c r="K50" s="21">
        <v>100.4</v>
      </c>
      <c r="L50" s="21">
        <v>72.8</v>
      </c>
      <c r="M50" s="21">
        <v>31.6</v>
      </c>
      <c r="N50" s="21">
        <v>29.5</v>
      </c>
      <c r="P50" s="21">
        <v>61.19</v>
      </c>
      <c r="Q50" s="21">
        <v>167.62</v>
      </c>
      <c r="R50" s="21">
        <v>191.12</v>
      </c>
      <c r="S50" s="21">
        <v>178.86</v>
      </c>
      <c r="T50" s="21">
        <v>60.320000000000007</v>
      </c>
      <c r="U50" s="21">
        <v>65.03</v>
      </c>
      <c r="W50" s="22">
        <v>1.9866883116883116</v>
      </c>
      <c r="X50" s="22">
        <v>2.3911554921540659</v>
      </c>
      <c r="Y50" s="22">
        <v>1.9035856573705179</v>
      </c>
      <c r="Z50" s="22">
        <v>2.456868131868132</v>
      </c>
      <c r="AA50" s="22">
        <v>1.9088607594936711</v>
      </c>
      <c r="AB50" s="22">
        <v>2.2044067796610172</v>
      </c>
      <c r="AD50" s="21">
        <v>2.2000000000000002</v>
      </c>
      <c r="AE50" s="21">
        <v>3.3</v>
      </c>
      <c r="AF50" s="21">
        <v>3.3</v>
      </c>
      <c r="AG50" s="21">
        <v>4.9000000000000004</v>
      </c>
      <c r="AH50" s="21">
        <v>0.13333333333333339</v>
      </c>
      <c r="AI50" s="21">
        <v>8.0000000000000113E-2</v>
      </c>
      <c r="AK50" s="21">
        <v>7.03</v>
      </c>
      <c r="AL50" s="21">
        <v>8.51</v>
      </c>
      <c r="AM50" s="21">
        <v>8.68</v>
      </c>
      <c r="AN50" s="21">
        <v>13.61</v>
      </c>
      <c r="AO50" s="21">
        <v>0.38333333333333308</v>
      </c>
      <c r="AP50" s="21">
        <v>0.44800000000000023</v>
      </c>
      <c r="AR50" s="22">
        <v>3.1954545454545453</v>
      </c>
      <c r="AS50" s="22">
        <v>2.5787878787878791</v>
      </c>
      <c r="AT50" s="22">
        <v>2.6303030303030304</v>
      </c>
      <c r="AU50" s="22">
        <v>2.777551020408163</v>
      </c>
      <c r="AV50" s="22">
        <v>2.8749999999999969</v>
      </c>
      <c r="AW50" s="22">
        <v>5.5999999999999952</v>
      </c>
      <c r="AY50" s="21">
        <v>0</v>
      </c>
      <c r="AZ50" s="21">
        <v>0</v>
      </c>
      <c r="BA50" s="21">
        <v>0</v>
      </c>
      <c r="BB50" s="21">
        <v>0</v>
      </c>
      <c r="BC50" s="21">
        <v>0</v>
      </c>
      <c r="BD50" s="21">
        <v>0</v>
      </c>
      <c r="BF50" s="21">
        <v>0</v>
      </c>
      <c r="BG50" s="21">
        <v>0</v>
      </c>
      <c r="BH50" s="21">
        <v>0</v>
      </c>
      <c r="BI50" s="21">
        <v>0</v>
      </c>
      <c r="BJ50" s="21">
        <v>0</v>
      </c>
      <c r="BK50" s="21">
        <v>0</v>
      </c>
      <c r="BM50" s="22" t="s">
        <v>5</v>
      </c>
      <c r="BN50" s="22" t="s">
        <v>5</v>
      </c>
      <c r="BO50" s="22" t="s">
        <v>5</v>
      </c>
      <c r="BP50" s="22" t="s">
        <v>5</v>
      </c>
      <c r="BQ50" s="22" t="s">
        <v>5</v>
      </c>
      <c r="BR50" s="22" t="s">
        <v>5</v>
      </c>
      <c r="BT50" s="21">
        <v>28.6</v>
      </c>
      <c r="BU50" s="21">
        <v>66.8</v>
      </c>
      <c r="BV50" s="21">
        <v>97.100000000000009</v>
      </c>
      <c r="BW50" s="21">
        <v>67.899999999999991</v>
      </c>
      <c r="BX50" s="21">
        <v>31.466666666666669</v>
      </c>
      <c r="BY50" s="21">
        <v>29.419999999999998</v>
      </c>
      <c r="CA50" s="21">
        <v>54.16</v>
      </c>
      <c r="CB50" s="21">
        <v>159.11000000000001</v>
      </c>
      <c r="CC50" s="21">
        <v>182.44</v>
      </c>
      <c r="CD50" s="21">
        <v>165.25</v>
      </c>
      <c r="CE50" s="21">
        <v>59.936666666666675</v>
      </c>
      <c r="CF50" s="21">
        <v>64.582000000000008</v>
      </c>
      <c r="CH50" s="22">
        <v>1.8937062937062934</v>
      </c>
      <c r="CI50" s="22">
        <v>2.3818862275449106</v>
      </c>
      <c r="CJ50" s="22">
        <v>1.8788877445932026</v>
      </c>
      <c r="CK50" s="22">
        <v>2.4337260677466865</v>
      </c>
      <c r="CL50" s="22">
        <v>1.9047669491525425</v>
      </c>
      <c r="CM50" s="22">
        <v>2.195173351461591</v>
      </c>
      <c r="CP50" s="22">
        <f t="shared" si="85"/>
        <v>2.1845743982702568</v>
      </c>
      <c r="CQ50" s="22">
        <f t="shared" si="86"/>
        <v>2.7955241187384043</v>
      </c>
      <c r="CR50" s="22"/>
      <c r="CS50" s="22">
        <f t="shared" si="87"/>
        <v>2.147051583397773</v>
      </c>
      <c r="CU50" s="22">
        <f t="shared" si="88"/>
        <v>0.64847253534063132</v>
      </c>
      <c r="CV50" s="22">
        <f t="shared" si="89"/>
        <v>-2.147051583397773</v>
      </c>
      <c r="CX50" s="23">
        <f t="shared" si="90"/>
        <v>0.30202932260919613</v>
      </c>
      <c r="CY50" s="23"/>
      <c r="DA50" s="22">
        <f t="shared" si="91"/>
        <v>68.525000000000006</v>
      </c>
      <c r="DB50" s="22">
        <f t="shared" si="92"/>
        <v>3.4250000000000003</v>
      </c>
      <c r="DC50" s="22">
        <f t="shared" si="93"/>
        <v>0</v>
      </c>
      <c r="DD50" s="22">
        <f t="shared" si="94"/>
        <v>65.099999999999994</v>
      </c>
      <c r="DF50" s="22">
        <f t="shared" si="95"/>
        <v>-36.925000000000004</v>
      </c>
      <c r="DG50" s="22">
        <f t="shared" si="96"/>
        <v>-3.291666666666667</v>
      </c>
      <c r="DH50" s="22">
        <f t="shared" si="97"/>
        <v>0</v>
      </c>
      <c r="DI50" s="22">
        <f t="shared" si="98"/>
        <v>-33.633333333333326</v>
      </c>
      <c r="DK50" s="22">
        <f t="shared" si="99"/>
        <v>-39.025000000000006</v>
      </c>
      <c r="DL50" s="22">
        <f t="shared" si="100"/>
        <v>-3.3450000000000002</v>
      </c>
      <c r="DM50" s="22">
        <f t="shared" si="101"/>
        <v>0</v>
      </c>
      <c r="DN50" s="22">
        <f t="shared" si="102"/>
        <v>-35.679999999999993</v>
      </c>
      <c r="DP50" s="30" t="s">
        <v>24</v>
      </c>
      <c r="DQ50" s="31" t="s">
        <v>43</v>
      </c>
      <c r="DR50" s="22">
        <f t="shared" si="103"/>
        <v>-2.1691406307144119</v>
      </c>
      <c r="DS50" s="22">
        <f t="shared" si="103"/>
        <v>0</v>
      </c>
      <c r="DT50" s="22">
        <f t="shared" si="104"/>
        <v>-2.1691406307144119</v>
      </c>
      <c r="DV50">
        <f t="shared" si="64"/>
        <v>591.47985347985343</v>
      </c>
      <c r="DX50" s="1">
        <f>DV50*DT50*0.001</f>
        <v>-1.2830029824321574</v>
      </c>
    </row>
    <row r="51" spans="4:128" x14ac:dyDescent="0.3">
      <c r="D51" t="str">
        <f t="shared" si="63"/>
        <v>08_Запоріжжя</v>
      </c>
      <c r="F51" s="30" t="s">
        <v>2</v>
      </c>
      <c r="G51" s="31" t="s">
        <v>44</v>
      </c>
      <c r="H51" t="s">
        <v>17</v>
      </c>
      <c r="I51" s="21">
        <v>568.79999999999995</v>
      </c>
      <c r="J51" s="21">
        <v>535.6</v>
      </c>
      <c r="K51" s="21">
        <v>526.4</v>
      </c>
      <c r="L51" s="21">
        <v>535.4</v>
      </c>
      <c r="M51" s="21">
        <v>169.6</v>
      </c>
      <c r="N51" s="21">
        <v>112.7</v>
      </c>
      <c r="P51" s="21">
        <v>720.44</v>
      </c>
      <c r="Q51" s="21">
        <v>1020.5500000000001</v>
      </c>
      <c r="R51" s="21">
        <v>827.2600000000001</v>
      </c>
      <c r="S51" s="21">
        <v>1069.51</v>
      </c>
      <c r="T51" s="21">
        <v>228.58000000000004</v>
      </c>
      <c r="U51" s="21">
        <v>262.18</v>
      </c>
      <c r="W51" s="22">
        <v>1.2665963431786218</v>
      </c>
      <c r="X51" s="22">
        <v>1.9054331590739357</v>
      </c>
      <c r="Y51" s="22">
        <v>1.5715425531914897</v>
      </c>
      <c r="Z51" s="22">
        <v>1.9975905864774002</v>
      </c>
      <c r="AA51" s="22">
        <v>1.3477594339622645</v>
      </c>
      <c r="AB51" s="22">
        <v>2.3263531499556342</v>
      </c>
      <c r="AD51" s="21">
        <v>5.9</v>
      </c>
      <c r="AE51" s="21">
        <v>6.8</v>
      </c>
      <c r="AF51" s="21">
        <v>8.8000000000000007</v>
      </c>
      <c r="AG51" s="21">
        <v>10</v>
      </c>
      <c r="AH51" s="21">
        <v>1.7</v>
      </c>
      <c r="AI51" s="21">
        <v>0.88000000000000023</v>
      </c>
      <c r="AK51" s="21">
        <v>15.02</v>
      </c>
      <c r="AL51" s="21">
        <v>19.490000000000002</v>
      </c>
      <c r="AM51" s="21">
        <v>22.180000000000003</v>
      </c>
      <c r="AN51" s="21">
        <v>26.660000000000004</v>
      </c>
      <c r="AO51" s="21">
        <v>2.34</v>
      </c>
      <c r="AP51" s="21">
        <v>0.86200000000000032</v>
      </c>
      <c r="AR51" s="22">
        <v>2.5457627118644064</v>
      </c>
      <c r="AS51" s="22">
        <v>2.8661764705882358</v>
      </c>
      <c r="AT51" s="22">
        <v>2.5204545454545455</v>
      </c>
      <c r="AU51" s="22">
        <v>2.6660000000000004</v>
      </c>
      <c r="AV51" s="22">
        <v>1.3764705882352941</v>
      </c>
      <c r="AW51" s="22">
        <v>0.97954545454545461</v>
      </c>
      <c r="AY51" s="21">
        <v>0</v>
      </c>
      <c r="AZ51" s="21">
        <v>0</v>
      </c>
      <c r="BA51" s="21">
        <v>0</v>
      </c>
      <c r="BB51" s="21">
        <v>0</v>
      </c>
      <c r="BC51" s="21">
        <v>0</v>
      </c>
      <c r="BD51" s="21">
        <v>0</v>
      </c>
      <c r="BF51" s="21">
        <v>0</v>
      </c>
      <c r="BG51" s="21">
        <v>0</v>
      </c>
      <c r="BH51" s="21">
        <v>0</v>
      </c>
      <c r="BI51" s="21">
        <v>0</v>
      </c>
      <c r="BJ51" s="21">
        <v>0</v>
      </c>
      <c r="BK51" s="21">
        <v>0</v>
      </c>
      <c r="BM51" s="22" t="s">
        <v>5</v>
      </c>
      <c r="BN51" s="22" t="s">
        <v>5</v>
      </c>
      <c r="BO51" s="22" t="s">
        <v>5</v>
      </c>
      <c r="BP51" s="22" t="s">
        <v>5</v>
      </c>
      <c r="BQ51" s="22" t="s">
        <v>5</v>
      </c>
      <c r="BR51" s="22" t="s">
        <v>5</v>
      </c>
      <c r="BT51" s="21">
        <v>562.9</v>
      </c>
      <c r="BU51" s="21">
        <v>528.80000000000007</v>
      </c>
      <c r="BV51" s="21">
        <v>517.6</v>
      </c>
      <c r="BW51" s="21">
        <v>525.4</v>
      </c>
      <c r="BX51" s="21">
        <v>167.9</v>
      </c>
      <c r="BY51" s="21">
        <v>111.82000000000001</v>
      </c>
      <c r="CA51" s="21">
        <v>705.42000000000007</v>
      </c>
      <c r="CB51" s="21">
        <v>1001.0600000000001</v>
      </c>
      <c r="CC51" s="21">
        <v>805.08000000000015</v>
      </c>
      <c r="CD51" s="21">
        <v>1042.8499999999999</v>
      </c>
      <c r="CE51" s="21">
        <v>226.24000000000004</v>
      </c>
      <c r="CF51" s="21">
        <v>261.31799999999998</v>
      </c>
      <c r="CH51" s="22">
        <v>1.2531888434890746</v>
      </c>
      <c r="CI51" s="22">
        <v>1.8930786686838124</v>
      </c>
      <c r="CJ51" s="22">
        <v>1.5554095826893357</v>
      </c>
      <c r="CK51" s="22">
        <v>1.9848686714883896</v>
      </c>
      <c r="CL51" s="22">
        <v>1.3474687313877309</v>
      </c>
      <c r="CM51" s="22">
        <v>2.3369522446789479</v>
      </c>
      <c r="CP51" s="22">
        <f t="shared" si="85"/>
        <v>1.6852906604803617</v>
      </c>
      <c r="CQ51" s="22">
        <f t="shared" si="86"/>
        <v>2.6495984319767967</v>
      </c>
      <c r="CR51" s="22"/>
      <c r="CS51" s="22">
        <f t="shared" si="87"/>
        <v>1.6716364415876532</v>
      </c>
      <c r="CU51" s="22">
        <f t="shared" si="88"/>
        <v>0.97796199038914344</v>
      </c>
      <c r="CV51" s="22">
        <f t="shared" si="89"/>
        <v>-1.6716364415876532</v>
      </c>
      <c r="CX51" s="23">
        <f t="shared" si="90"/>
        <v>0.58503270571220278</v>
      </c>
      <c r="CY51" s="23"/>
      <c r="DA51" s="22">
        <f t="shared" si="91"/>
        <v>541.55000000000007</v>
      </c>
      <c r="DB51" s="22">
        <f t="shared" si="92"/>
        <v>7.875</v>
      </c>
      <c r="DC51" s="22">
        <f t="shared" si="93"/>
        <v>0</v>
      </c>
      <c r="DD51" s="22">
        <f t="shared" si="94"/>
        <v>533.67500000000007</v>
      </c>
      <c r="DF51" s="22">
        <f t="shared" si="95"/>
        <v>-371.95000000000005</v>
      </c>
      <c r="DG51" s="22">
        <f t="shared" si="96"/>
        <v>-6.1749999999999998</v>
      </c>
      <c r="DH51" s="22">
        <f t="shared" si="97"/>
        <v>0</v>
      </c>
      <c r="DI51" s="22">
        <f t="shared" si="98"/>
        <v>-365.77500000000009</v>
      </c>
      <c r="DK51" s="22">
        <f t="shared" si="99"/>
        <v>-428.85000000000008</v>
      </c>
      <c r="DL51" s="22">
        <f t="shared" si="100"/>
        <v>-6.9950000000000001</v>
      </c>
      <c r="DM51" s="22">
        <f t="shared" si="101"/>
        <v>0</v>
      </c>
      <c r="DN51" s="22">
        <f t="shared" si="102"/>
        <v>-421.85500000000008</v>
      </c>
      <c r="DP51" s="30" t="s">
        <v>2</v>
      </c>
      <c r="DQ51" s="31" t="s">
        <v>44</v>
      </c>
      <c r="DR51" s="22">
        <f t="shared" si="103"/>
        <v>-6.8408441227720589</v>
      </c>
      <c r="DS51" s="22">
        <f t="shared" si="103"/>
        <v>0</v>
      </c>
      <c r="DT51" s="22">
        <f t="shared" si="104"/>
        <v>-6.8408441227720589</v>
      </c>
      <c r="DV51">
        <f t="shared" si="64"/>
        <v>610.1098901098901</v>
      </c>
      <c r="DX51" s="1">
        <f>DV51*DT51*0.001</f>
        <v>-4.1736666560033484</v>
      </c>
    </row>
    <row r="52" spans="4:128" x14ac:dyDescent="0.3">
      <c r="D52" t="str">
        <f t="shared" si="63"/>
        <v>08_Запоріжжя</v>
      </c>
      <c r="F52" s="12"/>
      <c r="G52" s="12" t="s">
        <v>53</v>
      </c>
      <c r="H52" t="s">
        <v>17</v>
      </c>
      <c r="I52" s="29">
        <v>12.600000000000023</v>
      </c>
      <c r="J52" s="29">
        <v>10.799999999999955</v>
      </c>
      <c r="K52" s="29">
        <v>7.8999999999999773</v>
      </c>
      <c r="L52" s="29">
        <v>6.7000000000000455</v>
      </c>
      <c r="M52" s="29">
        <v>1.8000000000000114</v>
      </c>
      <c r="N52" s="29">
        <v>2.0000000000000142</v>
      </c>
      <c r="O52" s="25"/>
      <c r="P52" s="29">
        <v>6.4200000000000728</v>
      </c>
      <c r="Q52" s="29">
        <v>9.6900000000001683</v>
      </c>
      <c r="R52" s="29">
        <v>4.8799999999997681</v>
      </c>
      <c r="S52" s="29">
        <v>8.6699999999998454</v>
      </c>
      <c r="T52" s="29">
        <v>2.2899999999999636</v>
      </c>
      <c r="U52" s="29">
        <v>2.0100000000000477</v>
      </c>
      <c r="V52" s="25"/>
      <c r="W52" s="26">
        <v>0.50952380952381437</v>
      </c>
      <c r="X52" s="26">
        <v>0.89722222222224157</v>
      </c>
      <c r="Y52" s="26">
        <v>0.6177215189873142</v>
      </c>
      <c r="Z52" s="26">
        <v>1.2940298507462369</v>
      </c>
      <c r="AA52" s="26">
        <v>1.2722222222221939</v>
      </c>
      <c r="AB52" s="26">
        <v>1.0050000000000168</v>
      </c>
      <c r="AC52" s="25"/>
      <c r="AD52" s="29">
        <v>0.29999999999999805</v>
      </c>
      <c r="AE52" s="29">
        <v>0.29999999999999893</v>
      </c>
      <c r="AF52" s="29">
        <v>0.10000000000000142</v>
      </c>
      <c r="AG52" s="29">
        <v>0</v>
      </c>
      <c r="AH52" s="29">
        <v>0.14166666666666683</v>
      </c>
      <c r="AI52" s="29"/>
      <c r="AJ52" s="25"/>
      <c r="AK52" s="29">
        <v>0.19000000000000838</v>
      </c>
      <c r="AL52" s="29">
        <v>0.46000000000000085</v>
      </c>
      <c r="AM52" s="29">
        <v>2.9999999999997584E-2</v>
      </c>
      <c r="AN52" s="29">
        <v>0</v>
      </c>
      <c r="AO52" s="29">
        <v>0.27416666666666689</v>
      </c>
      <c r="AP52" s="29"/>
      <c r="AQ52" s="25"/>
      <c r="AR52" s="26">
        <v>0.63333333333336539</v>
      </c>
      <c r="AS52" s="26">
        <v>1.5333333333333417</v>
      </c>
      <c r="AT52" s="26">
        <v>0.29999999999997157</v>
      </c>
      <c r="AU52" s="26" t="s">
        <v>5</v>
      </c>
      <c r="AV52" s="26">
        <v>1.9352941176470582</v>
      </c>
      <c r="AW52" s="26" t="s">
        <v>5</v>
      </c>
      <c r="AX52" s="25"/>
      <c r="AY52" s="29">
        <v>0</v>
      </c>
      <c r="AZ52" s="29">
        <v>0</v>
      </c>
      <c r="BA52" s="29">
        <v>0</v>
      </c>
      <c r="BB52" s="29">
        <v>0</v>
      </c>
      <c r="BC52" s="29">
        <v>0</v>
      </c>
      <c r="BD52" s="29">
        <v>0</v>
      </c>
      <c r="BE52" s="25"/>
      <c r="BF52" s="29">
        <v>0</v>
      </c>
      <c r="BG52" s="29">
        <v>0</v>
      </c>
      <c r="BH52" s="29">
        <v>0</v>
      </c>
      <c r="BI52" s="29">
        <v>0</v>
      </c>
      <c r="BJ52" s="29">
        <v>0</v>
      </c>
      <c r="BK52" s="29">
        <v>0</v>
      </c>
      <c r="BL52" s="25"/>
      <c r="BM52" s="26" t="s">
        <v>5</v>
      </c>
      <c r="BN52" s="26" t="s">
        <v>5</v>
      </c>
      <c r="BO52" s="26" t="s">
        <v>5</v>
      </c>
      <c r="BP52" s="26" t="s">
        <v>5</v>
      </c>
      <c r="BQ52" s="26" t="s">
        <v>5</v>
      </c>
      <c r="BR52" s="26" t="s">
        <v>5</v>
      </c>
      <c r="BS52" s="25"/>
      <c r="BT52" s="29">
        <v>12.300000000000026</v>
      </c>
      <c r="BU52" s="29">
        <v>10.499999999999956</v>
      </c>
      <c r="BV52" s="29">
        <v>7.7999999999999758</v>
      </c>
      <c r="BW52" s="29">
        <v>6.7000000000000455</v>
      </c>
      <c r="BX52" s="29">
        <v>1.6583333333333445</v>
      </c>
      <c r="BY52" s="29">
        <v>2.0000000000000142</v>
      </c>
      <c r="BZ52" s="25"/>
      <c r="CA52" s="29">
        <v>6.2300000000000644</v>
      </c>
      <c r="CB52" s="29">
        <v>9.2300000000001674</v>
      </c>
      <c r="CC52" s="29">
        <v>4.8499999999997705</v>
      </c>
      <c r="CD52" s="29">
        <v>8.6699999999998454</v>
      </c>
      <c r="CE52" s="29">
        <v>2.0158333333332967</v>
      </c>
      <c r="CF52" s="29">
        <v>2.0100000000000477</v>
      </c>
      <c r="CG52" s="25"/>
      <c r="CH52" s="26">
        <v>0.50650406504065459</v>
      </c>
      <c r="CI52" s="26">
        <v>0.87904761904763873</v>
      </c>
      <c r="CJ52" s="26">
        <v>0.62179487179484427</v>
      </c>
      <c r="CK52" s="26">
        <v>1.2940298507462369</v>
      </c>
      <c r="CL52" s="26">
        <v>1.2155778894472058</v>
      </c>
      <c r="CM52" s="26">
        <v>1.0050000000000168</v>
      </c>
      <c r="CP52" s="22">
        <f t="shared" si="85"/>
        <v>0.8296243503699019</v>
      </c>
      <c r="CQ52" s="22">
        <f t="shared" si="86"/>
        <v>0.82222222222222607</v>
      </c>
      <c r="CR52" s="22"/>
      <c r="CS52" s="22">
        <f t="shared" si="87"/>
        <v>0.82534410165734373</v>
      </c>
      <c r="CU52" s="22">
        <f t="shared" si="88"/>
        <v>-3.1218794351176582E-3</v>
      </c>
      <c r="CV52" s="22">
        <f t="shared" si="89"/>
        <v>-0.82534410165734373</v>
      </c>
      <c r="CX52" s="23">
        <f t="shared" si="90"/>
        <v>-3.7825186232611644E-3</v>
      </c>
      <c r="CY52" s="23"/>
      <c r="DA52" s="22">
        <f t="shared" si="91"/>
        <v>9.5</v>
      </c>
      <c r="DB52" s="22">
        <f t="shared" si="92"/>
        <v>0.1749999999999996</v>
      </c>
      <c r="DC52" s="22">
        <f t="shared" si="93"/>
        <v>0</v>
      </c>
      <c r="DD52" s="22">
        <f t="shared" si="94"/>
        <v>9.3250000000000011</v>
      </c>
      <c r="DF52" s="22">
        <f t="shared" si="95"/>
        <v>-7.6999999999999886</v>
      </c>
      <c r="DG52" s="22">
        <f t="shared" si="96"/>
        <v>-3.3333333333332771E-2</v>
      </c>
      <c r="DH52" s="22">
        <f t="shared" si="97"/>
        <v>0</v>
      </c>
      <c r="DI52" s="22">
        <f t="shared" si="98"/>
        <v>-7.6666666666666563</v>
      </c>
      <c r="DK52" s="22">
        <f t="shared" si="99"/>
        <v>-7.4999999999999858</v>
      </c>
      <c r="DL52" s="22">
        <f t="shared" si="100"/>
        <v>-0.1749999999999996</v>
      </c>
      <c r="DM52" s="22">
        <f t="shared" si="101"/>
        <v>0</v>
      </c>
      <c r="DN52" s="22">
        <f t="shared" si="102"/>
        <v>-7.3249999999999869</v>
      </c>
      <c r="DP52" s="12"/>
      <c r="DQ52" s="12" t="s">
        <v>53</v>
      </c>
      <c r="DR52" s="22">
        <f t="shared" si="103"/>
        <v>5.4632890114558893E-4</v>
      </c>
      <c r="DS52" s="22">
        <f t="shared" si="103"/>
        <v>0</v>
      </c>
      <c r="DT52" s="22">
        <f t="shared" si="104"/>
        <v>5.4632890114558893E-4</v>
      </c>
      <c r="DV52">
        <f t="shared" si="64"/>
        <v>601.41025641025635</v>
      </c>
      <c r="DX52" s="1">
        <f>DV52*DT52*0.001</f>
        <v>3.2856780452230223E-4</v>
      </c>
    </row>
    <row r="53" spans="4:128" x14ac:dyDescent="0.3">
      <c r="D53" t="str">
        <f t="shared" si="63"/>
        <v>08_Запоріжжя</v>
      </c>
      <c r="H53" t="s">
        <v>17</v>
      </c>
      <c r="DV53">
        <f t="shared" si="64"/>
        <v>0</v>
      </c>
    </row>
    <row r="54" spans="4:128" x14ac:dyDescent="0.3">
      <c r="D54" t="str">
        <f t="shared" si="63"/>
        <v>08_Запоріжжя</v>
      </c>
      <c r="F54" s="32" t="s">
        <v>3</v>
      </c>
      <c r="G54" s="33" t="s">
        <v>54</v>
      </c>
      <c r="H54" t="s">
        <v>17</v>
      </c>
      <c r="I54" s="21">
        <v>20.8</v>
      </c>
      <c r="J54" s="21">
        <v>19.2</v>
      </c>
      <c r="K54" s="21">
        <v>18.600000000000001</v>
      </c>
      <c r="L54" s="21">
        <v>17.5</v>
      </c>
      <c r="M54" s="21">
        <v>9.6999999999999993</v>
      </c>
      <c r="N54" s="21">
        <v>1.5</v>
      </c>
      <c r="P54" s="21">
        <v>189.73000000000002</v>
      </c>
      <c r="Q54" s="21">
        <v>218.75</v>
      </c>
      <c r="R54" s="21">
        <v>177.72000000000003</v>
      </c>
      <c r="S54" s="21">
        <v>222.01</v>
      </c>
      <c r="T54" s="21">
        <v>117.04000000000002</v>
      </c>
      <c r="U54" s="21">
        <v>17.260000000000002</v>
      </c>
      <c r="W54" s="22">
        <v>9.1216346153846164</v>
      </c>
      <c r="X54" s="22">
        <v>11.393229166666668</v>
      </c>
      <c r="Y54" s="22">
        <v>9.5548387096774192</v>
      </c>
      <c r="Z54" s="22">
        <v>12.686285714285713</v>
      </c>
      <c r="AA54" s="22">
        <v>12.065979381443302</v>
      </c>
      <c r="AB54" s="22">
        <v>11.506666666666668</v>
      </c>
      <c r="AD54" s="21">
        <v>0</v>
      </c>
      <c r="AE54" s="21">
        <v>0.10000000000000005</v>
      </c>
      <c r="AF54" s="21">
        <v>3.3333333333333215E-2</v>
      </c>
      <c r="AG54" s="21">
        <v>0.13333333333333328</v>
      </c>
      <c r="AH54" s="21">
        <v>6.666666666666668E-2</v>
      </c>
      <c r="AI54" s="21">
        <v>3.9999999999999925E-2</v>
      </c>
      <c r="AK54" s="21">
        <v>0.06</v>
      </c>
      <c r="AL54" s="21">
        <v>3.7412500000000004</v>
      </c>
      <c r="AM54" s="21">
        <v>0.95333333333333303</v>
      </c>
      <c r="AN54" s="21">
        <v>3.1233333333333348</v>
      </c>
      <c r="AO54" s="21">
        <v>1.6744444444444451</v>
      </c>
      <c r="AP54" s="21">
        <v>1.630000000000003</v>
      </c>
      <c r="AR54" s="22" t="s">
        <v>5</v>
      </c>
      <c r="AS54" s="22">
        <v>37.412499999999987</v>
      </c>
      <c r="AT54" s="22">
        <v>28.600000000000094</v>
      </c>
      <c r="AU54" s="22">
        <v>23.425000000000022</v>
      </c>
      <c r="AV54" s="22">
        <v>25.116666666666671</v>
      </c>
      <c r="AW54" s="22">
        <v>40.750000000000149</v>
      </c>
      <c r="AY54" s="21">
        <v>0</v>
      </c>
      <c r="AZ54" s="21">
        <v>0</v>
      </c>
      <c r="BA54" s="21">
        <v>0</v>
      </c>
      <c r="BB54" s="21">
        <v>0</v>
      </c>
      <c r="BC54" s="21">
        <v>0</v>
      </c>
      <c r="BD54" s="21">
        <v>0</v>
      </c>
      <c r="BF54" s="21">
        <v>0</v>
      </c>
      <c r="BG54" s="21">
        <v>0</v>
      </c>
      <c r="BH54" s="21">
        <v>0</v>
      </c>
      <c r="BI54" s="21">
        <v>0</v>
      </c>
      <c r="BJ54" s="21">
        <v>0</v>
      </c>
      <c r="BK54" s="21">
        <v>0</v>
      </c>
      <c r="BM54" s="22" t="s">
        <v>5</v>
      </c>
      <c r="BN54" s="22" t="s">
        <v>5</v>
      </c>
      <c r="BO54" s="22" t="s">
        <v>5</v>
      </c>
      <c r="BP54" s="22" t="s">
        <v>5</v>
      </c>
      <c r="BQ54" s="22" t="s">
        <v>5</v>
      </c>
      <c r="BR54" s="22" t="s">
        <v>5</v>
      </c>
      <c r="BT54" s="21">
        <v>20.8</v>
      </c>
      <c r="BU54" s="21">
        <v>19.099999999999998</v>
      </c>
      <c r="BV54" s="21">
        <v>18.56666666666667</v>
      </c>
      <c r="BW54" s="21">
        <v>17.366666666666667</v>
      </c>
      <c r="BX54" s="21">
        <v>9.6333333333333329</v>
      </c>
      <c r="BY54" s="21">
        <v>1.46</v>
      </c>
      <c r="CA54" s="21">
        <v>189.67000000000002</v>
      </c>
      <c r="CB54" s="21">
        <v>215.00874999999999</v>
      </c>
      <c r="CC54" s="21">
        <v>176.76666666666671</v>
      </c>
      <c r="CD54" s="21">
        <v>218.88666666666666</v>
      </c>
      <c r="CE54" s="21">
        <v>115.36555555555557</v>
      </c>
      <c r="CF54" s="21">
        <v>15.629999999999999</v>
      </c>
      <c r="CH54" s="22">
        <v>9.1187500000000004</v>
      </c>
      <c r="CI54" s="22">
        <v>11.257002617801048</v>
      </c>
      <c r="CJ54" s="22">
        <v>9.5206463195691207</v>
      </c>
      <c r="CK54" s="22">
        <v>12.60383877159309</v>
      </c>
      <c r="CL54" s="22">
        <v>11.975663206459057</v>
      </c>
      <c r="CM54" s="22">
        <v>10.705479452054794</v>
      </c>
      <c r="CP54" s="22">
        <f t="shared" ref="CP54" si="105">AVERAGE(W54:Z54)</f>
        <v>10.688997051503605</v>
      </c>
      <c r="CQ54" s="22">
        <f t="shared" ref="CQ54" si="106">AVERAGE(AR54:AU54)</f>
        <v>29.812500000000032</v>
      </c>
      <c r="CR54" s="22"/>
      <c r="CS54" s="22">
        <f t="shared" ref="CS54" si="107">AVERAGE(CH54:CK54)</f>
        <v>10.625059427240814</v>
      </c>
      <c r="CU54" s="22">
        <f t="shared" ref="CU54:CU65" si="108">CQ54-CS54</f>
        <v>19.187440572759218</v>
      </c>
      <c r="CV54" s="22">
        <f t="shared" ref="CV54:CV65" si="109">CR54-CS54</f>
        <v>-10.625059427240814</v>
      </c>
      <c r="CX54" s="23">
        <f t="shared" ref="CX54:CX65" si="110">CU54/CS54</f>
        <v>1.8058666593022474</v>
      </c>
      <c r="CY54" s="23"/>
      <c r="DA54" s="22">
        <f t="shared" ref="DA54:DA65" si="111">AVERAGE(I54:L54)</f>
        <v>19.024999999999999</v>
      </c>
      <c r="DB54" s="22">
        <f t="shared" ref="DB54:DB65" si="112">AVERAGE(AD54:AG54)</f>
        <v>6.6666666666666624E-2</v>
      </c>
      <c r="DC54" s="22">
        <f t="shared" ref="DC54:DC65" si="113">AVERAGE(AY54:BB54)</f>
        <v>0</v>
      </c>
      <c r="DD54" s="22">
        <f t="shared" ref="DD54:DD65" si="114">AVERAGE(BT54:BW54)</f>
        <v>18.958333333333336</v>
      </c>
      <c r="DF54" s="22">
        <f t="shared" ref="DF54:DF65" si="115">M54-DA54</f>
        <v>-9.3249999999999993</v>
      </c>
      <c r="DG54" s="22">
        <f t="shared" ref="DG54:DG65" si="116">AH54-DB54</f>
        <v>0</v>
      </c>
      <c r="DH54" s="22">
        <f t="shared" ref="DH54:DH65" si="117">BC54-DC54</f>
        <v>0</v>
      </c>
      <c r="DI54" s="22">
        <f t="shared" ref="DI54:DI65" si="118">BX54-DD54</f>
        <v>-9.3250000000000028</v>
      </c>
      <c r="DK54" s="22">
        <f t="shared" ref="DK54:DK65" si="119">N54-DA54</f>
        <v>-17.524999999999999</v>
      </c>
      <c r="DL54" s="22">
        <f t="shared" ref="DL54:DL65" si="120">AI54-DB54</f>
        <v>-2.66666666666667E-2</v>
      </c>
      <c r="DM54" s="22">
        <f t="shared" ref="DM54:DM65" si="121">-BD54-DC54</f>
        <v>0</v>
      </c>
      <c r="DN54" s="22">
        <f t="shared" ref="DN54:DN65" si="122">BY54-DD54</f>
        <v>-17.498333333333335</v>
      </c>
      <c r="DP54" s="32" t="s">
        <v>3</v>
      </c>
      <c r="DQ54" s="33" t="s">
        <v>54</v>
      </c>
      <c r="DR54" s="22">
        <f t="shared" ref="DR54:DS65" si="123">IFERROR(DL54*CU54,0)</f>
        <v>-0.5116650819402464</v>
      </c>
      <c r="DS54" s="22">
        <f t="shared" si="123"/>
        <v>0</v>
      </c>
      <c r="DT54" s="22">
        <f t="shared" ref="DT54:DT65" si="124">DR54+DS54</f>
        <v>-0.5116650819402464</v>
      </c>
      <c r="DV54">
        <f t="shared" si="64"/>
        <v>182.90842490842488</v>
      </c>
      <c r="DX54" s="1">
        <f>DV54*DT54*0.001</f>
        <v>-9.3587854218330616E-2</v>
      </c>
    </row>
    <row r="55" spans="4:128" x14ac:dyDescent="0.3">
      <c r="D55" t="str">
        <f t="shared" si="63"/>
        <v>08_Запоріжжя</v>
      </c>
      <c r="H55" t="s">
        <v>17</v>
      </c>
      <c r="DV55">
        <f t="shared" si="64"/>
        <v>0</v>
      </c>
    </row>
    <row r="56" spans="4:128" x14ac:dyDescent="0.3">
      <c r="D56" t="str">
        <f t="shared" si="63"/>
        <v>08_Запоріжжя</v>
      </c>
      <c r="F56" s="32" t="s">
        <v>26</v>
      </c>
      <c r="G56" s="33" t="s">
        <v>55</v>
      </c>
      <c r="H56" t="s">
        <v>17</v>
      </c>
      <c r="I56" s="21">
        <v>14.9</v>
      </c>
      <c r="J56" s="21">
        <v>13.9</v>
      </c>
      <c r="K56" s="21">
        <v>13.9</v>
      </c>
      <c r="L56" s="21">
        <v>11.7</v>
      </c>
      <c r="M56" s="21">
        <v>5.6</v>
      </c>
      <c r="N56" s="21">
        <v>0.9</v>
      </c>
      <c r="P56" s="21">
        <v>273.91000000000003</v>
      </c>
      <c r="Q56" s="21">
        <v>273.87</v>
      </c>
      <c r="R56" s="21">
        <v>253.98000000000002</v>
      </c>
      <c r="S56" s="21">
        <v>256.12</v>
      </c>
      <c r="T56" s="21">
        <v>106.80000000000001</v>
      </c>
      <c r="U56" s="21">
        <v>19.630000000000003</v>
      </c>
      <c r="W56" s="22">
        <v>18.383221476510069</v>
      </c>
      <c r="X56" s="22">
        <v>19.702877697841725</v>
      </c>
      <c r="Y56" s="22">
        <v>18.271942446043166</v>
      </c>
      <c r="Z56" s="22">
        <v>21.890598290598291</v>
      </c>
      <c r="AA56" s="22">
        <v>19.071428571428573</v>
      </c>
      <c r="AB56" s="22">
        <v>21.811111111111114</v>
      </c>
      <c r="AD56" s="21">
        <v>0.7</v>
      </c>
      <c r="AE56" s="21">
        <v>0.6</v>
      </c>
      <c r="AF56" s="21">
        <v>0.7</v>
      </c>
      <c r="AG56" s="21">
        <v>0.7</v>
      </c>
      <c r="AH56" s="21">
        <v>0</v>
      </c>
      <c r="AI56" s="21">
        <v>4.5454545454545608E-2</v>
      </c>
      <c r="AK56" s="21">
        <v>11.990000000000002</v>
      </c>
      <c r="AL56" s="21">
        <v>19.990000000000002</v>
      </c>
      <c r="AM56" s="21">
        <v>18.130000000000003</v>
      </c>
      <c r="AN56" s="21">
        <v>14.61</v>
      </c>
      <c r="AO56" s="21">
        <v>1.0999999999999905</v>
      </c>
      <c r="AP56" s="21">
        <v>2.5281818181818112</v>
      </c>
      <c r="AR56" s="22">
        <v>17.128571428571433</v>
      </c>
      <c r="AS56" s="22">
        <v>33.31666666666667</v>
      </c>
      <c r="AT56" s="22">
        <v>25.900000000000006</v>
      </c>
      <c r="AU56" s="22">
        <v>20.871428571428574</v>
      </c>
      <c r="AV56" s="22" t="s">
        <v>5</v>
      </c>
      <c r="AW56" s="22">
        <v>55.619999999999656</v>
      </c>
      <c r="AY56" s="21">
        <v>1.1782999999999999</v>
      </c>
      <c r="AZ56" s="21">
        <v>1.1653</v>
      </c>
      <c r="BA56" s="21">
        <v>1.1712</v>
      </c>
      <c r="BB56" s="21">
        <v>1.1785999999999999</v>
      </c>
      <c r="BC56" s="21">
        <v>5.8200000000000002E-2</v>
      </c>
      <c r="BD56" s="21">
        <v>5.4999999999999997E-3</v>
      </c>
      <c r="BF56" s="21">
        <v>98.320000000000007</v>
      </c>
      <c r="BG56" s="21">
        <v>72.05</v>
      </c>
      <c r="BH56" s="21">
        <v>79.75</v>
      </c>
      <c r="BI56" s="21">
        <v>71.63</v>
      </c>
      <c r="BJ56" s="21">
        <v>24.3</v>
      </c>
      <c r="BK56" s="21">
        <v>0.33</v>
      </c>
      <c r="BM56" s="22">
        <v>83.442247305440048</v>
      </c>
      <c r="BN56" s="22">
        <v>61.829571784089929</v>
      </c>
      <c r="BO56" s="22">
        <v>68.092554644808743</v>
      </c>
      <c r="BP56" s="22">
        <v>60.7754963516036</v>
      </c>
      <c r="BQ56" s="22">
        <v>417.5257731958763</v>
      </c>
      <c r="BR56" s="22">
        <v>60.000000000000007</v>
      </c>
      <c r="BT56" s="21">
        <v>13.021700000000001</v>
      </c>
      <c r="BU56" s="21">
        <v>12.1347</v>
      </c>
      <c r="BV56" s="21">
        <v>12.0288</v>
      </c>
      <c r="BW56" s="21">
        <v>9.8214000000000006</v>
      </c>
      <c r="BX56" s="21">
        <v>5.5417999999999994</v>
      </c>
      <c r="BY56" s="21">
        <v>0.84904545454545444</v>
      </c>
      <c r="CA56" s="21">
        <v>163.60000000000002</v>
      </c>
      <c r="CB56" s="21">
        <v>181.82999999999998</v>
      </c>
      <c r="CC56" s="21">
        <v>156.10000000000002</v>
      </c>
      <c r="CD56" s="21">
        <v>169.88</v>
      </c>
      <c r="CE56" s="21">
        <v>81.40000000000002</v>
      </c>
      <c r="CF56" s="21">
        <v>16.771818181818194</v>
      </c>
      <c r="CH56" s="22">
        <v>12.563643763871077</v>
      </c>
      <c r="CI56" s="22">
        <v>14.984301218818757</v>
      </c>
      <c r="CJ56" s="22">
        <v>12.977188081936687</v>
      </c>
      <c r="CK56" s="22">
        <v>17.296923045594312</v>
      </c>
      <c r="CL56" s="22">
        <v>14.688368400158799</v>
      </c>
      <c r="CM56" s="22">
        <v>19.753734139943269</v>
      </c>
      <c r="CP56" s="22">
        <f t="shared" ref="CP56:CP65" si="125">AVERAGE(W56:Z56)</f>
        <v>19.562159977748312</v>
      </c>
      <c r="CQ56" s="22">
        <f t="shared" ref="CQ56:CQ65" si="126">AVERAGE(AR56:AU56)</f>
        <v>24.304166666666667</v>
      </c>
      <c r="CR56" s="22">
        <f t="shared" ref="CR56:CR64" si="127">AVERAGE(BM56:BP56)</f>
        <v>68.534967521485569</v>
      </c>
      <c r="CS56" s="22">
        <f t="shared" ref="CS56:CS65" si="128">AVERAGE(CH56:CK56)</f>
        <v>14.455514027555209</v>
      </c>
      <c r="CU56" s="22">
        <f t="shared" si="108"/>
        <v>9.8486526391114584</v>
      </c>
      <c r="CV56" s="22">
        <f t="shared" si="109"/>
        <v>54.079453493930359</v>
      </c>
      <c r="CX56" s="23">
        <f t="shared" si="110"/>
        <v>0.68130767403621095</v>
      </c>
      <c r="CY56" s="23">
        <f t="shared" ref="CY56:CY64" si="129">CV56/CS56</f>
        <v>3.7410951551666511</v>
      </c>
      <c r="DA56" s="22">
        <f t="shared" si="111"/>
        <v>13.600000000000001</v>
      </c>
      <c r="DB56" s="22">
        <f t="shared" si="112"/>
        <v>0.67499999999999993</v>
      </c>
      <c r="DC56" s="22">
        <f t="shared" si="113"/>
        <v>1.1733500000000001</v>
      </c>
      <c r="DD56" s="22">
        <f t="shared" si="114"/>
        <v>11.751650000000001</v>
      </c>
      <c r="DF56" s="22">
        <f t="shared" si="115"/>
        <v>-8.0000000000000018</v>
      </c>
      <c r="DG56" s="22">
        <f t="shared" si="116"/>
        <v>-0.67499999999999993</v>
      </c>
      <c r="DH56" s="22">
        <f t="shared" si="117"/>
        <v>-1.1151500000000001</v>
      </c>
      <c r="DI56" s="22">
        <f t="shared" si="118"/>
        <v>-6.2098500000000021</v>
      </c>
      <c r="DK56" s="22">
        <f t="shared" si="119"/>
        <v>-12.700000000000001</v>
      </c>
      <c r="DL56" s="22">
        <f t="shared" si="120"/>
        <v>-0.6295454545454543</v>
      </c>
      <c r="DM56" s="22">
        <f t="shared" si="121"/>
        <v>-1.1788500000000002</v>
      </c>
      <c r="DN56" s="22">
        <f t="shared" si="122"/>
        <v>-10.902604545454547</v>
      </c>
      <c r="DP56" s="32" t="s">
        <v>26</v>
      </c>
      <c r="DQ56" s="33" t="s">
        <v>55</v>
      </c>
      <c r="DR56" s="22">
        <f t="shared" si="123"/>
        <v>-6.2001745023497108</v>
      </c>
      <c r="DS56" s="22">
        <f t="shared" si="123"/>
        <v>-63.751563751319814</v>
      </c>
      <c r="DT56" s="22">
        <f t="shared" si="124"/>
        <v>-69.951738253669532</v>
      </c>
      <c r="DV56">
        <f t="shared" si="64"/>
        <v>0</v>
      </c>
    </row>
    <row r="57" spans="4:128" x14ac:dyDescent="0.3">
      <c r="D57" t="str">
        <f t="shared" si="63"/>
        <v>08_Запоріжжя</v>
      </c>
      <c r="F57" s="32" t="s">
        <v>27</v>
      </c>
      <c r="G57" s="33" t="s">
        <v>56</v>
      </c>
      <c r="H57" t="s">
        <v>17</v>
      </c>
      <c r="I57" s="21">
        <v>0.8</v>
      </c>
      <c r="J57" s="21">
        <v>0.8</v>
      </c>
      <c r="K57" s="21">
        <v>0.7</v>
      </c>
      <c r="L57" s="21">
        <v>0.6</v>
      </c>
      <c r="M57" s="21">
        <v>0.2</v>
      </c>
      <c r="N57" s="21">
        <v>0</v>
      </c>
      <c r="P57" s="21">
        <v>16.330000000000002</v>
      </c>
      <c r="Q57" s="21">
        <v>25.290000000000003</v>
      </c>
      <c r="R57" s="21">
        <v>20.32</v>
      </c>
      <c r="S57" s="21">
        <v>17.96</v>
      </c>
      <c r="T57" s="21">
        <v>4.9000000000000004</v>
      </c>
      <c r="U57" s="21">
        <v>0.72000000000000008</v>
      </c>
      <c r="W57" s="22">
        <v>20.412500000000001</v>
      </c>
      <c r="X57" s="22">
        <v>31.612500000000001</v>
      </c>
      <c r="Y57" s="22">
        <v>29.028571428571432</v>
      </c>
      <c r="Z57" s="22">
        <v>29.933333333333337</v>
      </c>
      <c r="AA57" s="22">
        <v>24.5</v>
      </c>
      <c r="AB57" s="22" t="s">
        <v>5</v>
      </c>
      <c r="AD57" s="21">
        <v>3.333333333333334E-2</v>
      </c>
      <c r="AE57" s="21">
        <v>0.2</v>
      </c>
      <c r="AF57" s="21">
        <v>0.2</v>
      </c>
      <c r="AG57" s="21">
        <v>0.2</v>
      </c>
      <c r="AH57" s="39">
        <v>9.8686491077791696E-18</v>
      </c>
      <c r="AI57" s="21">
        <v>0</v>
      </c>
      <c r="AK57" s="21">
        <v>2.1077777777777764</v>
      </c>
      <c r="AL57" s="21">
        <v>9.5200000000000014</v>
      </c>
      <c r="AM57" s="21">
        <v>7.41</v>
      </c>
      <c r="AN57" s="21">
        <v>7.26</v>
      </c>
      <c r="AO57" s="40">
        <v>0.32222222222222274</v>
      </c>
      <c r="AP57" s="21">
        <v>0</v>
      </c>
      <c r="AR57" s="22">
        <v>63.233333333333277</v>
      </c>
      <c r="AS57" s="22">
        <v>47.6</v>
      </c>
      <c r="AT57" s="22">
        <v>37.049999999999997</v>
      </c>
      <c r="AU57" s="22">
        <v>36.299999999999997</v>
      </c>
      <c r="AV57" s="41"/>
      <c r="AW57" s="22" t="s">
        <v>5</v>
      </c>
      <c r="AY57" s="21">
        <v>0</v>
      </c>
      <c r="AZ57" s="21">
        <v>0</v>
      </c>
      <c r="BA57" s="21">
        <v>0</v>
      </c>
      <c r="BB57" s="21">
        <v>0</v>
      </c>
      <c r="BC57" s="21">
        <v>0</v>
      </c>
      <c r="BD57" s="21">
        <v>0</v>
      </c>
      <c r="BF57" s="21">
        <v>0</v>
      </c>
      <c r="BG57" s="21">
        <v>0</v>
      </c>
      <c r="BH57" s="21">
        <v>0</v>
      </c>
      <c r="BI57" s="21">
        <v>0</v>
      </c>
      <c r="BJ57" s="21">
        <v>0</v>
      </c>
      <c r="BK57" s="21">
        <v>0</v>
      </c>
      <c r="BM57" s="22" t="s">
        <v>5</v>
      </c>
      <c r="BN57" s="22" t="s">
        <v>5</v>
      </c>
      <c r="BO57" s="22" t="s">
        <v>5</v>
      </c>
      <c r="BP57" s="22" t="s">
        <v>5</v>
      </c>
      <c r="BQ57" s="22" t="s">
        <v>5</v>
      </c>
      <c r="BR57" s="22" t="s">
        <v>5</v>
      </c>
      <c r="BT57" s="21">
        <v>0.76666666666666672</v>
      </c>
      <c r="BU57" s="21">
        <v>0.60000000000000009</v>
      </c>
      <c r="BV57" s="21">
        <v>0.49999999999999994</v>
      </c>
      <c r="BW57" s="21">
        <v>0.39999999999999997</v>
      </c>
      <c r="BX57" s="21">
        <v>0.2</v>
      </c>
      <c r="BY57" s="21">
        <v>0</v>
      </c>
      <c r="CA57" s="21">
        <v>14.222222222222225</v>
      </c>
      <c r="CB57" s="21">
        <v>15.770000000000001</v>
      </c>
      <c r="CC57" s="21">
        <v>12.91</v>
      </c>
      <c r="CD57" s="21">
        <v>10.700000000000001</v>
      </c>
      <c r="CE57" s="21">
        <v>4.5777777777777775</v>
      </c>
      <c r="CF57" s="21">
        <v>0.72000000000000008</v>
      </c>
      <c r="CH57" s="22">
        <v>18.55072463768116</v>
      </c>
      <c r="CI57" s="22">
        <v>26.283333333333331</v>
      </c>
      <c r="CJ57" s="22">
        <v>25.820000000000004</v>
      </c>
      <c r="CK57" s="22">
        <v>26.750000000000004</v>
      </c>
      <c r="CL57" s="22">
        <v>22.888888888888886</v>
      </c>
      <c r="CM57" s="22" t="s">
        <v>5</v>
      </c>
      <c r="CP57" s="22">
        <f t="shared" si="125"/>
        <v>27.746726190476195</v>
      </c>
      <c r="CQ57" s="22">
        <f t="shared" si="126"/>
        <v>46.04583333333332</v>
      </c>
      <c r="CR57" s="22"/>
      <c r="CS57" s="22">
        <f t="shared" si="128"/>
        <v>24.351014492753624</v>
      </c>
      <c r="CU57" s="22">
        <f t="shared" si="108"/>
        <v>21.694818840579696</v>
      </c>
      <c r="CV57" s="22">
        <f t="shared" si="109"/>
        <v>-24.351014492753624</v>
      </c>
      <c r="CX57" s="23">
        <f t="shared" si="110"/>
        <v>0.8909205342157569</v>
      </c>
      <c r="CY57" s="23"/>
      <c r="DA57" s="22">
        <f t="shared" si="111"/>
        <v>0.72499999999999998</v>
      </c>
      <c r="DB57" s="22">
        <f t="shared" si="112"/>
        <v>0.15833333333333333</v>
      </c>
      <c r="DC57" s="22">
        <f t="shared" si="113"/>
        <v>0</v>
      </c>
      <c r="DD57" s="22">
        <f t="shared" si="114"/>
        <v>0.56666666666666665</v>
      </c>
      <c r="DF57" s="22">
        <f t="shared" si="115"/>
        <v>-0.52499999999999991</v>
      </c>
      <c r="DG57" s="22">
        <f t="shared" si="116"/>
        <v>-0.15833333333333333</v>
      </c>
      <c r="DH57" s="22">
        <f t="shared" si="117"/>
        <v>0</v>
      </c>
      <c r="DI57" s="22">
        <f t="shared" si="118"/>
        <v>-0.36666666666666664</v>
      </c>
      <c r="DK57" s="22">
        <f t="shared" si="119"/>
        <v>-0.72499999999999998</v>
      </c>
      <c r="DL57" s="22">
        <f t="shared" si="120"/>
        <v>-0.15833333333333333</v>
      </c>
      <c r="DM57" s="22">
        <f t="shared" si="121"/>
        <v>0</v>
      </c>
      <c r="DN57" s="22">
        <f t="shared" si="122"/>
        <v>-0.56666666666666665</v>
      </c>
      <c r="DP57" s="32" t="s">
        <v>27</v>
      </c>
      <c r="DQ57" s="33" t="s">
        <v>56</v>
      </c>
      <c r="DR57" s="22">
        <f t="shared" si="123"/>
        <v>-3.4350129830917853</v>
      </c>
      <c r="DS57" s="22">
        <f t="shared" si="123"/>
        <v>0</v>
      </c>
      <c r="DT57" s="22">
        <f t="shared" si="124"/>
        <v>-3.4350129830917853</v>
      </c>
      <c r="DV57">
        <f t="shared" si="64"/>
        <v>171.83882783882783</v>
      </c>
      <c r="DX57" s="1">
        <f t="shared" ref="DX57:DX65" si="130">DV57*DT57*0.001</f>
        <v>-0.59026860462564767</v>
      </c>
    </row>
    <row r="58" spans="4:128" x14ac:dyDescent="0.3">
      <c r="D58" t="str">
        <f t="shared" si="63"/>
        <v>08_Запоріжжя</v>
      </c>
      <c r="F58" s="32" t="s">
        <v>28</v>
      </c>
      <c r="G58" s="33" t="s">
        <v>57</v>
      </c>
      <c r="H58" t="s">
        <v>17</v>
      </c>
      <c r="I58" s="21">
        <v>2.4</v>
      </c>
      <c r="J58" s="21">
        <v>2.1</v>
      </c>
      <c r="K58" s="21">
        <v>2.1</v>
      </c>
      <c r="L58" s="21">
        <v>1.6</v>
      </c>
      <c r="M58" s="21">
        <v>0.5</v>
      </c>
      <c r="N58" s="21">
        <v>0.1</v>
      </c>
      <c r="P58" s="21">
        <v>71.11</v>
      </c>
      <c r="Q58" s="21">
        <v>58.320000000000007</v>
      </c>
      <c r="R58" s="21">
        <v>66.460000000000008</v>
      </c>
      <c r="S58" s="21">
        <v>58.420000000000009</v>
      </c>
      <c r="T58" s="21">
        <v>21.730000000000004</v>
      </c>
      <c r="U58" s="21">
        <v>1.0900000000000001</v>
      </c>
      <c r="W58" s="22">
        <v>29.629166666666666</v>
      </c>
      <c r="X58" s="22">
        <v>27.771428571428572</v>
      </c>
      <c r="Y58" s="22">
        <v>31.647619047619049</v>
      </c>
      <c r="Z58" s="22">
        <v>36.512500000000003</v>
      </c>
      <c r="AA58" s="22">
        <v>43.460000000000008</v>
      </c>
      <c r="AB58" s="22">
        <v>10.9</v>
      </c>
      <c r="AD58" s="21">
        <v>0</v>
      </c>
      <c r="AE58" s="21">
        <v>0</v>
      </c>
      <c r="AF58" s="21">
        <v>0</v>
      </c>
      <c r="AG58" s="21">
        <v>0</v>
      </c>
      <c r="AH58" s="21">
        <v>0</v>
      </c>
      <c r="AI58" s="21">
        <v>0</v>
      </c>
      <c r="AK58" s="21">
        <v>0.22000000000000003</v>
      </c>
      <c r="AL58" s="21">
        <v>0.03</v>
      </c>
      <c r="AM58" s="21">
        <v>2.0000000000000004E-2</v>
      </c>
      <c r="AN58" s="21">
        <v>9.0000000000000011E-2</v>
      </c>
      <c r="AO58" s="21">
        <v>0</v>
      </c>
      <c r="AP58" s="21">
        <v>0</v>
      </c>
      <c r="AR58" s="22" t="s">
        <v>5</v>
      </c>
      <c r="AS58" s="22" t="s">
        <v>5</v>
      </c>
      <c r="AT58" s="22" t="s">
        <v>5</v>
      </c>
      <c r="AU58" s="22" t="s">
        <v>5</v>
      </c>
      <c r="AV58" s="22" t="s">
        <v>5</v>
      </c>
      <c r="AW58" s="22" t="s">
        <v>5</v>
      </c>
      <c r="AY58" s="21">
        <v>0.78739999999999999</v>
      </c>
      <c r="AZ58" s="21">
        <v>0.78149999999999997</v>
      </c>
      <c r="BA58" s="21">
        <v>0.78110000000000002</v>
      </c>
      <c r="BB58" s="21">
        <v>0.78820000000000001</v>
      </c>
      <c r="BC58" s="21">
        <v>3.9E-2</v>
      </c>
      <c r="BD58" s="21">
        <v>3.7000000000000002E-3</v>
      </c>
      <c r="BF58" s="21">
        <v>55.550000000000004</v>
      </c>
      <c r="BG58" s="21">
        <v>43.82</v>
      </c>
      <c r="BH58" s="21">
        <v>50.77</v>
      </c>
      <c r="BI58" s="21">
        <v>47.09</v>
      </c>
      <c r="BJ58" s="21">
        <v>15.62</v>
      </c>
      <c r="BK58" s="21">
        <v>0.22000000000000003</v>
      </c>
      <c r="BM58" s="22">
        <v>70.5486410972822</v>
      </c>
      <c r="BN58" s="22">
        <v>56.071657069737689</v>
      </c>
      <c r="BO58" s="22">
        <v>64.998079631289215</v>
      </c>
      <c r="BP58" s="22">
        <v>59.743719868053795</v>
      </c>
      <c r="BQ58" s="22">
        <v>400.5128205128205</v>
      </c>
      <c r="BR58" s="22">
        <v>59.459459459459467</v>
      </c>
      <c r="BT58" s="21">
        <v>1.6126</v>
      </c>
      <c r="BU58" s="21">
        <v>1.3185000000000002</v>
      </c>
      <c r="BV58" s="21">
        <v>1.3189000000000002</v>
      </c>
      <c r="BW58" s="21">
        <v>0.81180000000000008</v>
      </c>
      <c r="BX58" s="21">
        <v>0.46100000000000002</v>
      </c>
      <c r="BY58" s="21">
        <v>9.6300000000000011E-2</v>
      </c>
      <c r="CA58" s="21">
        <v>15.339999999999996</v>
      </c>
      <c r="CB58" s="21">
        <v>14.470000000000006</v>
      </c>
      <c r="CC58" s="21">
        <v>15.670000000000009</v>
      </c>
      <c r="CD58" s="21">
        <v>11.240000000000002</v>
      </c>
      <c r="CE58" s="21">
        <v>6.1100000000000048</v>
      </c>
      <c r="CF58" s="21">
        <v>0.87000000000000011</v>
      </c>
      <c r="CH58" s="22">
        <v>9.5125883666129205</v>
      </c>
      <c r="CI58" s="22">
        <v>10.974592339780056</v>
      </c>
      <c r="CJ58" s="22">
        <v>11.881113048752754</v>
      </c>
      <c r="CK58" s="22">
        <v>13.845774821384579</v>
      </c>
      <c r="CL58" s="22">
        <v>13.253796095444695</v>
      </c>
      <c r="CM58" s="22">
        <v>9.0342679127725862</v>
      </c>
      <c r="CP58" s="22">
        <f t="shared" si="125"/>
        <v>31.390178571428571</v>
      </c>
      <c r="CQ58" s="22"/>
      <c r="CR58" s="22">
        <f t="shared" si="127"/>
        <v>62.840524416590725</v>
      </c>
      <c r="CS58" s="22">
        <f t="shared" si="128"/>
        <v>11.553517144132577</v>
      </c>
      <c r="CU58" s="22">
        <f t="shared" si="108"/>
        <v>-11.553517144132577</v>
      </c>
      <c r="CV58" s="22">
        <f t="shared" si="109"/>
        <v>51.287007272458148</v>
      </c>
      <c r="CX58" s="23"/>
      <c r="CY58" s="23">
        <f t="shared" si="129"/>
        <v>4.4390817646818581</v>
      </c>
      <c r="DA58" s="22">
        <f t="shared" si="111"/>
        <v>2.0499999999999998</v>
      </c>
      <c r="DB58" s="22">
        <f t="shared" si="112"/>
        <v>0</v>
      </c>
      <c r="DC58" s="22">
        <f t="shared" si="113"/>
        <v>0.78455000000000008</v>
      </c>
      <c r="DD58" s="22">
        <f t="shared" si="114"/>
        <v>1.26545</v>
      </c>
      <c r="DF58" s="22">
        <f t="shared" si="115"/>
        <v>-1.5499999999999998</v>
      </c>
      <c r="DG58" s="22">
        <f t="shared" si="116"/>
        <v>0</v>
      </c>
      <c r="DH58" s="22">
        <f t="shared" si="117"/>
        <v>-0.74555000000000005</v>
      </c>
      <c r="DI58" s="22">
        <f t="shared" si="118"/>
        <v>-0.80444999999999989</v>
      </c>
      <c r="DK58" s="22">
        <f t="shared" si="119"/>
        <v>-1.9499999999999997</v>
      </c>
      <c r="DL58" s="22">
        <f t="shared" si="120"/>
        <v>0</v>
      </c>
      <c r="DM58" s="22">
        <f t="shared" si="121"/>
        <v>-0.78825000000000012</v>
      </c>
      <c r="DN58" s="22">
        <f t="shared" si="122"/>
        <v>-1.1691499999999999</v>
      </c>
      <c r="DP58" s="32" t="s">
        <v>28</v>
      </c>
      <c r="DQ58" s="33" t="s">
        <v>57</v>
      </c>
      <c r="DR58" s="22">
        <f t="shared" si="123"/>
        <v>0</v>
      </c>
      <c r="DS58" s="22">
        <f t="shared" si="123"/>
        <v>-40.426983482515141</v>
      </c>
      <c r="DT58" s="22">
        <f t="shared" si="124"/>
        <v>-40.426983482515141</v>
      </c>
      <c r="DV58">
        <f t="shared" si="64"/>
        <v>975.75824175824175</v>
      </c>
      <c r="DX58" s="1">
        <f t="shared" si="130"/>
        <v>-39.44696232248846</v>
      </c>
    </row>
    <row r="59" spans="4:128" x14ac:dyDescent="0.3">
      <c r="D59" t="str">
        <f t="shared" si="63"/>
        <v>08_Запоріжжя</v>
      </c>
      <c r="F59" s="32" t="s">
        <v>29</v>
      </c>
      <c r="G59" s="33" t="s">
        <v>58</v>
      </c>
      <c r="H59" t="s">
        <v>17</v>
      </c>
      <c r="I59" s="21">
        <v>2.8</v>
      </c>
      <c r="J59" s="21">
        <v>2.7</v>
      </c>
      <c r="K59" s="21">
        <v>2.7</v>
      </c>
      <c r="L59" s="21">
        <v>2.2000000000000002</v>
      </c>
      <c r="M59" s="21">
        <v>1.1000000000000001</v>
      </c>
      <c r="N59" s="21">
        <v>0.2</v>
      </c>
      <c r="P59" s="21">
        <v>75.53</v>
      </c>
      <c r="Q59" s="21">
        <v>61.74</v>
      </c>
      <c r="R59" s="21">
        <v>49.54</v>
      </c>
      <c r="S59" s="21">
        <v>55.23</v>
      </c>
      <c r="T59" s="21">
        <v>23.830000000000002</v>
      </c>
      <c r="U59" s="21">
        <v>2.29</v>
      </c>
      <c r="W59" s="22">
        <v>26.975000000000001</v>
      </c>
      <c r="X59" s="22">
        <v>22.866666666666667</v>
      </c>
      <c r="Y59" s="22">
        <v>18.348148148148148</v>
      </c>
      <c r="Z59" s="22">
        <v>25.104545454545452</v>
      </c>
      <c r="AA59" s="22">
        <v>21.663636363636364</v>
      </c>
      <c r="AB59" s="22">
        <v>11.45</v>
      </c>
      <c r="AD59" s="21">
        <v>0</v>
      </c>
      <c r="AE59" s="21">
        <v>0</v>
      </c>
      <c r="AF59" s="21">
        <v>0</v>
      </c>
      <c r="AG59" s="21">
        <v>0</v>
      </c>
      <c r="AH59" s="21">
        <v>0</v>
      </c>
      <c r="AI59" s="21">
        <v>0</v>
      </c>
      <c r="AK59" s="21">
        <v>0.37399999999999028</v>
      </c>
      <c r="AL59" s="21">
        <v>4.0000000000000008E-2</v>
      </c>
      <c r="AM59" s="21">
        <v>0.4</v>
      </c>
      <c r="AN59" s="21">
        <v>0.13</v>
      </c>
      <c r="AO59" s="21">
        <v>0</v>
      </c>
      <c r="AP59" s="21">
        <v>0</v>
      </c>
      <c r="AR59" s="22" t="s">
        <v>5</v>
      </c>
      <c r="AS59" s="22" t="s">
        <v>5</v>
      </c>
      <c r="AT59" s="22" t="s">
        <v>5</v>
      </c>
      <c r="AU59" s="22" t="s">
        <v>5</v>
      </c>
      <c r="AV59" s="22" t="s">
        <v>5</v>
      </c>
      <c r="AW59" s="22" t="s">
        <v>5</v>
      </c>
      <c r="AY59" s="21">
        <v>0.33160000000000001</v>
      </c>
      <c r="AZ59" s="21">
        <v>0.32450000000000001</v>
      </c>
      <c r="BA59" s="21">
        <v>0.33069999999999999</v>
      </c>
      <c r="BB59" s="21">
        <v>0.33089999999999997</v>
      </c>
      <c r="BC59" s="21">
        <v>1.6199999999999999E-2</v>
      </c>
      <c r="BD59" s="21">
        <v>1.5E-3</v>
      </c>
      <c r="BF59" s="21">
        <v>40.99</v>
      </c>
      <c r="BG59" s="21">
        <v>26.450000000000003</v>
      </c>
      <c r="BH59" s="21">
        <v>27.080000000000002</v>
      </c>
      <c r="BI59" s="21">
        <v>22.480000000000004</v>
      </c>
      <c r="BJ59" s="21">
        <v>8.0900000000000016</v>
      </c>
      <c r="BK59" s="21">
        <v>0.1</v>
      </c>
      <c r="BM59" s="22">
        <v>123.61278648974668</v>
      </c>
      <c r="BN59" s="22">
        <v>81.510015408320498</v>
      </c>
      <c r="BO59" s="22">
        <v>81.886906561838529</v>
      </c>
      <c r="BP59" s="22">
        <v>67.935932305832594</v>
      </c>
      <c r="BQ59" s="22">
        <v>499.38271604938285</v>
      </c>
      <c r="BR59" s="22">
        <v>66.666666666666671</v>
      </c>
      <c r="BT59" s="21">
        <v>2.4683999999999999</v>
      </c>
      <c r="BU59" s="21">
        <v>2.3755000000000002</v>
      </c>
      <c r="BV59" s="21">
        <v>2.3693</v>
      </c>
      <c r="BW59" s="21">
        <v>1.8691000000000002</v>
      </c>
      <c r="BX59" s="21">
        <v>1.0838000000000001</v>
      </c>
      <c r="BY59" s="21">
        <v>0.19850000000000001</v>
      </c>
      <c r="CA59" s="21">
        <v>34.166000000000004</v>
      </c>
      <c r="CB59" s="21">
        <v>35.25</v>
      </c>
      <c r="CC59" s="21">
        <v>22.06</v>
      </c>
      <c r="CD59" s="21">
        <v>32.61999999999999</v>
      </c>
      <c r="CE59" s="21">
        <v>15.74</v>
      </c>
      <c r="CF59" s="21">
        <v>2.19</v>
      </c>
      <c r="CH59" s="22">
        <v>13.841354723707667</v>
      </c>
      <c r="CI59" s="22">
        <v>14.838981267101662</v>
      </c>
      <c r="CJ59" s="22">
        <v>9.3107668931751988</v>
      </c>
      <c r="CK59" s="22">
        <v>17.452249745866986</v>
      </c>
      <c r="CL59" s="22">
        <v>14.522974718582763</v>
      </c>
      <c r="CM59" s="22">
        <v>11.032745591939547</v>
      </c>
      <c r="CP59" s="22">
        <f t="shared" si="125"/>
        <v>23.323590067340064</v>
      </c>
      <c r="CQ59" s="22"/>
      <c r="CR59" s="22">
        <f t="shared" si="127"/>
        <v>88.736410191434572</v>
      </c>
      <c r="CS59" s="22">
        <f t="shared" si="128"/>
        <v>13.860838157462878</v>
      </c>
      <c r="CU59" s="22">
        <f t="shared" si="108"/>
        <v>-13.860838157462878</v>
      </c>
      <c r="CV59" s="22">
        <f t="shared" si="109"/>
        <v>74.875572033971693</v>
      </c>
      <c r="CX59" s="23"/>
      <c r="CY59" s="23">
        <f t="shared" si="129"/>
        <v>5.4019512516750359</v>
      </c>
      <c r="DA59" s="22">
        <f t="shared" si="111"/>
        <v>2.5999999999999996</v>
      </c>
      <c r="DB59" s="22">
        <f t="shared" si="112"/>
        <v>0</v>
      </c>
      <c r="DC59" s="22">
        <f t="shared" si="113"/>
        <v>0.32942499999999997</v>
      </c>
      <c r="DD59" s="22">
        <f t="shared" si="114"/>
        <v>2.270575</v>
      </c>
      <c r="DF59" s="22">
        <f t="shared" si="115"/>
        <v>-1.4999999999999996</v>
      </c>
      <c r="DG59" s="22">
        <f t="shared" si="116"/>
        <v>0</v>
      </c>
      <c r="DH59" s="22">
        <f t="shared" si="117"/>
        <v>-0.31322499999999998</v>
      </c>
      <c r="DI59" s="22">
        <f t="shared" si="118"/>
        <v>-1.1867749999999999</v>
      </c>
      <c r="DK59" s="22">
        <f t="shared" si="119"/>
        <v>-2.3999999999999995</v>
      </c>
      <c r="DL59" s="22">
        <f t="shared" si="120"/>
        <v>0</v>
      </c>
      <c r="DM59" s="22">
        <f t="shared" si="121"/>
        <v>-0.33092499999999997</v>
      </c>
      <c r="DN59" s="22">
        <f t="shared" si="122"/>
        <v>-2.0720749999999999</v>
      </c>
      <c r="DP59" s="32" t="s">
        <v>29</v>
      </c>
      <c r="DQ59" s="33" t="s">
        <v>58</v>
      </c>
      <c r="DR59" s="22">
        <f t="shared" si="123"/>
        <v>0</v>
      </c>
      <c r="DS59" s="22">
        <f t="shared" si="123"/>
        <v>-24.778198675342079</v>
      </c>
      <c r="DT59" s="22">
        <f t="shared" si="124"/>
        <v>-24.778198675342079</v>
      </c>
      <c r="DV59">
        <f t="shared" si="64"/>
        <v>181.1098901098905</v>
      </c>
      <c r="DX59" s="1">
        <f t="shared" si="130"/>
        <v>-4.4875768392122382</v>
      </c>
    </row>
    <row r="60" spans="4:128" x14ac:dyDescent="0.3">
      <c r="D60" t="str">
        <f t="shared" si="63"/>
        <v>08_Запоріжжя</v>
      </c>
      <c r="F60" s="32" t="s">
        <v>30</v>
      </c>
      <c r="G60" s="33" t="s">
        <v>59</v>
      </c>
      <c r="H60" t="s">
        <v>17</v>
      </c>
      <c r="I60" s="21">
        <v>2.5</v>
      </c>
      <c r="J60" s="21">
        <v>2.2000000000000002</v>
      </c>
      <c r="K60" s="21">
        <v>2</v>
      </c>
      <c r="L60" s="21">
        <v>1.8</v>
      </c>
      <c r="M60" s="21">
        <v>1</v>
      </c>
      <c r="N60" s="21">
        <v>0.2</v>
      </c>
      <c r="P60" s="21">
        <v>27.04</v>
      </c>
      <c r="Q60" s="21">
        <v>29.110000000000003</v>
      </c>
      <c r="R60" s="21">
        <v>28.430000000000003</v>
      </c>
      <c r="S60" s="21">
        <v>29.22</v>
      </c>
      <c r="T60" s="21">
        <v>13.42</v>
      </c>
      <c r="U60" s="21">
        <v>7.7</v>
      </c>
      <c r="W60" s="22">
        <v>10.815999999999999</v>
      </c>
      <c r="X60" s="22">
        <v>13.231818181818182</v>
      </c>
      <c r="Y60" s="22">
        <v>14.215000000000002</v>
      </c>
      <c r="Z60" s="22">
        <v>16.233333333333331</v>
      </c>
      <c r="AA60" s="22">
        <v>13.42</v>
      </c>
      <c r="AB60" s="22">
        <v>38.5</v>
      </c>
      <c r="AD60" s="21">
        <v>0.1</v>
      </c>
      <c r="AE60" s="21">
        <v>0.1</v>
      </c>
      <c r="AF60" s="21">
        <v>0.2</v>
      </c>
      <c r="AG60" s="21">
        <v>0.2</v>
      </c>
      <c r="AH60" s="21">
        <v>1.4285714285714292E-2</v>
      </c>
      <c r="AI60" s="21">
        <v>8.3333333333333402E-3</v>
      </c>
      <c r="AK60" s="21">
        <v>0.93000000000000016</v>
      </c>
      <c r="AL60" s="21">
        <v>2.37</v>
      </c>
      <c r="AM60" s="21">
        <v>4.8000000000000007</v>
      </c>
      <c r="AN60" s="21">
        <v>4.1900000000000004</v>
      </c>
      <c r="AO60" s="21">
        <v>0.19857142857142907</v>
      </c>
      <c r="AP60" s="21">
        <v>1.0450000000000002</v>
      </c>
      <c r="AR60" s="22">
        <v>9.3000000000000007</v>
      </c>
      <c r="AS60" s="22">
        <v>23.7</v>
      </c>
      <c r="AT60" s="22">
        <v>24.000000000000004</v>
      </c>
      <c r="AU60" s="22">
        <v>20.95</v>
      </c>
      <c r="AV60" s="22">
        <v>13.900000000000029</v>
      </c>
      <c r="AW60" s="22">
        <v>125.39999999999992</v>
      </c>
      <c r="AY60" s="21">
        <v>0</v>
      </c>
      <c r="AZ60" s="21">
        <v>0</v>
      </c>
      <c r="BA60" s="21">
        <v>0</v>
      </c>
      <c r="BB60" s="21">
        <v>0</v>
      </c>
      <c r="BC60" s="21">
        <v>0</v>
      </c>
      <c r="BD60" s="21">
        <v>0</v>
      </c>
      <c r="BF60" s="21">
        <v>0</v>
      </c>
      <c r="BG60" s="21">
        <v>0</v>
      </c>
      <c r="BH60" s="21">
        <v>0</v>
      </c>
      <c r="BI60" s="21">
        <v>0</v>
      </c>
      <c r="BJ60" s="21">
        <v>0</v>
      </c>
      <c r="BK60" s="21">
        <v>0</v>
      </c>
      <c r="BM60" s="22" t="s">
        <v>5</v>
      </c>
      <c r="BN60" s="22" t="s">
        <v>5</v>
      </c>
      <c r="BO60" s="22" t="s">
        <v>5</v>
      </c>
      <c r="BP60" s="22" t="s">
        <v>5</v>
      </c>
      <c r="BQ60" s="22" t="s">
        <v>5</v>
      </c>
      <c r="BR60" s="22" t="s">
        <v>5</v>
      </c>
      <c r="BT60" s="21">
        <v>2.4</v>
      </c>
      <c r="BU60" s="21">
        <v>2.1</v>
      </c>
      <c r="BV60" s="21">
        <v>1.8</v>
      </c>
      <c r="BW60" s="21">
        <v>1.6</v>
      </c>
      <c r="BX60" s="21">
        <v>0.98571428571428565</v>
      </c>
      <c r="BY60" s="21">
        <v>0.19166666666666668</v>
      </c>
      <c r="CA60" s="21">
        <v>26.11</v>
      </c>
      <c r="CB60" s="21">
        <v>26.740000000000002</v>
      </c>
      <c r="CC60" s="21">
        <v>23.630000000000003</v>
      </c>
      <c r="CD60" s="21">
        <v>25.029999999999998</v>
      </c>
      <c r="CE60" s="21">
        <v>13.221428571428572</v>
      </c>
      <c r="CF60" s="21">
        <v>6.6550000000000002</v>
      </c>
      <c r="CH60" s="22">
        <v>10.879166666666666</v>
      </c>
      <c r="CI60" s="22">
        <v>12.733333333333334</v>
      </c>
      <c r="CJ60" s="22">
        <v>13.127777777777778</v>
      </c>
      <c r="CK60" s="22">
        <v>15.643749999999997</v>
      </c>
      <c r="CL60" s="22">
        <v>13.413043478260871</v>
      </c>
      <c r="CM60" s="22">
        <v>34.721739130434784</v>
      </c>
      <c r="CP60" s="22">
        <f t="shared" si="125"/>
        <v>13.624037878787878</v>
      </c>
      <c r="CQ60" s="22">
        <f t="shared" si="126"/>
        <v>19.487500000000001</v>
      </c>
      <c r="CR60" s="22"/>
      <c r="CS60" s="22">
        <f t="shared" si="128"/>
        <v>13.096006944444444</v>
      </c>
      <c r="CU60" s="22">
        <f t="shared" si="108"/>
        <v>6.3914930555555571</v>
      </c>
      <c r="CV60" s="22">
        <f t="shared" si="109"/>
        <v>-13.096006944444444</v>
      </c>
      <c r="CX60" s="23">
        <f t="shared" si="110"/>
        <v>0.4880489971232751</v>
      </c>
      <c r="CY60" s="23"/>
      <c r="DA60" s="22">
        <f t="shared" si="111"/>
        <v>2.125</v>
      </c>
      <c r="DB60" s="22">
        <f t="shared" si="112"/>
        <v>0.15000000000000002</v>
      </c>
      <c r="DC60" s="22">
        <f t="shared" si="113"/>
        <v>0</v>
      </c>
      <c r="DD60" s="22">
        <f t="shared" si="114"/>
        <v>1.9750000000000001</v>
      </c>
      <c r="DF60" s="22">
        <f t="shared" si="115"/>
        <v>-1.125</v>
      </c>
      <c r="DG60" s="22">
        <f t="shared" si="116"/>
        <v>-0.13571428571428573</v>
      </c>
      <c r="DH60" s="22">
        <f t="shared" si="117"/>
        <v>0</v>
      </c>
      <c r="DI60" s="22">
        <f t="shared" si="118"/>
        <v>-0.98928571428571443</v>
      </c>
      <c r="DK60" s="22">
        <f t="shared" si="119"/>
        <v>-1.925</v>
      </c>
      <c r="DL60" s="22">
        <f t="shared" si="120"/>
        <v>-0.14166666666666669</v>
      </c>
      <c r="DM60" s="22">
        <f t="shared" si="121"/>
        <v>0</v>
      </c>
      <c r="DN60" s="22">
        <f t="shared" si="122"/>
        <v>-1.7833333333333334</v>
      </c>
      <c r="DP60" s="32" t="s">
        <v>30</v>
      </c>
      <c r="DQ60" s="33" t="s">
        <v>59</v>
      </c>
      <c r="DR60" s="22">
        <f t="shared" si="123"/>
        <v>-0.90546151620370408</v>
      </c>
      <c r="DS60" s="22">
        <f t="shared" si="123"/>
        <v>0</v>
      </c>
      <c r="DT60" s="22">
        <f t="shared" si="124"/>
        <v>-0.90546151620370408</v>
      </c>
      <c r="DV60">
        <f t="shared" si="64"/>
        <v>166.13919413919416</v>
      </c>
      <c r="DX60" s="1">
        <f t="shared" si="130"/>
        <v>-0.15043264662613628</v>
      </c>
    </row>
    <row r="61" spans="4:128" x14ac:dyDescent="0.3">
      <c r="D61" t="str">
        <f t="shared" si="63"/>
        <v>08_Запоріжжя</v>
      </c>
      <c r="F61" s="32" t="s">
        <v>31</v>
      </c>
      <c r="G61" s="33" t="s">
        <v>60</v>
      </c>
      <c r="H61" t="s">
        <v>17</v>
      </c>
      <c r="I61" s="21">
        <v>1</v>
      </c>
      <c r="J61" s="21">
        <v>0.9</v>
      </c>
      <c r="K61" s="21">
        <v>0.8</v>
      </c>
      <c r="L61" s="21">
        <v>0.6</v>
      </c>
      <c r="M61" s="21">
        <v>0.3</v>
      </c>
      <c r="N61" s="21">
        <v>0</v>
      </c>
      <c r="P61" s="21">
        <v>9.5500000000000007</v>
      </c>
      <c r="Q61" s="21">
        <v>13.080000000000002</v>
      </c>
      <c r="R61" s="21">
        <v>11.25</v>
      </c>
      <c r="S61" s="21">
        <v>8.3800000000000008</v>
      </c>
      <c r="T61" s="21">
        <v>3.4600000000000004</v>
      </c>
      <c r="U61" s="21">
        <v>0.51</v>
      </c>
      <c r="W61" s="22">
        <v>9.5500000000000007</v>
      </c>
      <c r="X61" s="22">
        <v>14.533333333333335</v>
      </c>
      <c r="Y61" s="22">
        <v>14.0625</v>
      </c>
      <c r="Z61" s="22">
        <v>13.966666666666669</v>
      </c>
      <c r="AA61" s="22">
        <v>11.533333333333335</v>
      </c>
      <c r="AB61" s="22" t="s">
        <v>5</v>
      </c>
      <c r="AD61" s="21">
        <v>0.1</v>
      </c>
      <c r="AE61" s="21">
        <v>0.1</v>
      </c>
      <c r="AF61" s="21">
        <v>0.1</v>
      </c>
      <c r="AG61" s="21">
        <v>0.1</v>
      </c>
      <c r="AH61" s="21">
        <v>0</v>
      </c>
      <c r="AI61" s="21">
        <v>0</v>
      </c>
      <c r="AK61" s="21">
        <v>0.95000000000000007</v>
      </c>
      <c r="AL61" s="21">
        <v>4.05</v>
      </c>
      <c r="AM61" s="21">
        <v>4.2200000000000006</v>
      </c>
      <c r="AN61" s="21">
        <v>1.4900000000000002</v>
      </c>
      <c r="AO61" s="21">
        <v>0.61222222222222178</v>
      </c>
      <c r="AP61" s="21">
        <v>0</v>
      </c>
      <c r="AR61" s="22">
        <v>9.5</v>
      </c>
      <c r="AS61" s="22">
        <v>40.499999999999993</v>
      </c>
      <c r="AT61" s="22">
        <v>42.2</v>
      </c>
      <c r="AU61" s="22">
        <v>14.900000000000002</v>
      </c>
      <c r="AV61" s="22" t="s">
        <v>5</v>
      </c>
      <c r="AW61" s="22" t="s">
        <v>5</v>
      </c>
      <c r="AY61" s="21">
        <v>0</v>
      </c>
      <c r="AZ61" s="21">
        <v>0</v>
      </c>
      <c r="BA61" s="21">
        <v>0</v>
      </c>
      <c r="BB61" s="21">
        <v>0</v>
      </c>
      <c r="BC61" s="21">
        <v>0</v>
      </c>
      <c r="BD61" s="21">
        <v>0</v>
      </c>
      <c r="BF61" s="21">
        <v>0</v>
      </c>
      <c r="BG61" s="21">
        <v>0</v>
      </c>
      <c r="BH61" s="21">
        <v>0</v>
      </c>
      <c r="BI61" s="21">
        <v>0</v>
      </c>
      <c r="BJ61" s="21">
        <v>0</v>
      </c>
      <c r="BK61" s="21">
        <v>0</v>
      </c>
      <c r="BM61" s="22" t="s">
        <v>5</v>
      </c>
      <c r="BN61" s="22" t="s">
        <v>5</v>
      </c>
      <c r="BO61" s="22" t="s">
        <v>5</v>
      </c>
      <c r="BP61" s="22" t="s">
        <v>5</v>
      </c>
      <c r="BQ61" s="22" t="s">
        <v>5</v>
      </c>
      <c r="BR61" s="22" t="s">
        <v>5</v>
      </c>
      <c r="BT61" s="21">
        <v>0.9</v>
      </c>
      <c r="BU61" s="21">
        <v>0.8</v>
      </c>
      <c r="BV61" s="21">
        <v>0.70000000000000007</v>
      </c>
      <c r="BW61" s="21">
        <v>0.5</v>
      </c>
      <c r="BX61" s="21">
        <v>0.3</v>
      </c>
      <c r="BY61" s="21">
        <v>0</v>
      </c>
      <c r="CA61" s="21">
        <v>8.6000000000000014</v>
      </c>
      <c r="CB61" s="21">
        <v>9.0300000000000011</v>
      </c>
      <c r="CC61" s="21">
        <v>7.0299999999999994</v>
      </c>
      <c r="CD61" s="21">
        <v>6.8900000000000006</v>
      </c>
      <c r="CE61" s="21">
        <v>2.8477777777777789</v>
      </c>
      <c r="CF61" s="21">
        <v>0.51</v>
      </c>
      <c r="CH61" s="22">
        <v>9.5555555555555571</v>
      </c>
      <c r="CI61" s="22">
        <v>11.287500000000001</v>
      </c>
      <c r="CJ61" s="22">
        <v>10.042857142857141</v>
      </c>
      <c r="CK61" s="22">
        <v>13.780000000000001</v>
      </c>
      <c r="CL61" s="22">
        <v>9.4925925925925974</v>
      </c>
      <c r="CM61" s="22" t="s">
        <v>5</v>
      </c>
      <c r="CP61" s="22">
        <f t="shared" si="125"/>
        <v>13.028125000000001</v>
      </c>
      <c r="CQ61" s="22">
        <f t="shared" si="126"/>
        <v>26.774999999999999</v>
      </c>
      <c r="CR61" s="22"/>
      <c r="CS61" s="22">
        <f t="shared" si="128"/>
        <v>11.166478174603174</v>
      </c>
      <c r="CU61" s="22">
        <f t="shared" si="108"/>
        <v>15.608521825396824</v>
      </c>
      <c r="CV61" s="22">
        <f t="shared" si="109"/>
        <v>-11.166478174603174</v>
      </c>
      <c r="CX61" s="23">
        <f t="shared" si="110"/>
        <v>1.3978016686493464</v>
      </c>
      <c r="CY61" s="23"/>
      <c r="DA61" s="22">
        <f t="shared" si="111"/>
        <v>0.82500000000000007</v>
      </c>
      <c r="DB61" s="22">
        <f t="shared" si="112"/>
        <v>0.1</v>
      </c>
      <c r="DC61" s="22">
        <f t="shared" si="113"/>
        <v>0</v>
      </c>
      <c r="DD61" s="22">
        <f t="shared" si="114"/>
        <v>0.72500000000000009</v>
      </c>
      <c r="DF61" s="22">
        <f t="shared" si="115"/>
        <v>-0.52500000000000013</v>
      </c>
      <c r="DG61" s="22">
        <f t="shared" si="116"/>
        <v>-0.1</v>
      </c>
      <c r="DH61" s="22">
        <f t="shared" si="117"/>
        <v>0</v>
      </c>
      <c r="DI61" s="22">
        <f t="shared" si="118"/>
        <v>-0.4250000000000001</v>
      </c>
      <c r="DK61" s="22">
        <f t="shared" si="119"/>
        <v>-0.82500000000000007</v>
      </c>
      <c r="DL61" s="22">
        <f t="shared" si="120"/>
        <v>-0.1</v>
      </c>
      <c r="DM61" s="22">
        <f t="shared" si="121"/>
        <v>0</v>
      </c>
      <c r="DN61" s="22">
        <f t="shared" si="122"/>
        <v>-0.72500000000000009</v>
      </c>
      <c r="DP61" s="32" t="s">
        <v>31</v>
      </c>
      <c r="DQ61" s="33" t="s">
        <v>60</v>
      </c>
      <c r="DR61" s="22">
        <f t="shared" si="123"/>
        <v>-1.5608521825396826</v>
      </c>
      <c r="DS61" s="22">
        <f t="shared" si="123"/>
        <v>0</v>
      </c>
      <c r="DT61" s="22">
        <f t="shared" si="124"/>
        <v>-1.5608521825396826</v>
      </c>
      <c r="DV61">
        <f t="shared" si="64"/>
        <v>166.38827838827837</v>
      </c>
      <c r="DX61" s="1">
        <f t="shared" si="130"/>
        <v>-0.25970750747136456</v>
      </c>
    </row>
    <row r="62" spans="4:128" x14ac:dyDescent="0.3">
      <c r="D62" t="str">
        <f t="shared" si="63"/>
        <v>08_Запоріжжя</v>
      </c>
      <c r="F62" s="32" t="s">
        <v>32</v>
      </c>
      <c r="G62" s="33" t="s">
        <v>61</v>
      </c>
      <c r="H62" t="s">
        <v>17</v>
      </c>
      <c r="I62" s="21">
        <v>0.9</v>
      </c>
      <c r="J62" s="21">
        <v>0.7</v>
      </c>
      <c r="K62" s="21">
        <v>0.6</v>
      </c>
      <c r="L62" s="21">
        <v>0.5</v>
      </c>
      <c r="M62" s="21">
        <v>0.3</v>
      </c>
      <c r="N62" s="21">
        <v>0</v>
      </c>
      <c r="P62" s="21">
        <v>14.600000000000001</v>
      </c>
      <c r="Q62" s="21">
        <v>14.86</v>
      </c>
      <c r="R62" s="21">
        <v>9.66</v>
      </c>
      <c r="S62" s="21">
        <v>9.620000000000001</v>
      </c>
      <c r="T62" s="21">
        <v>4.54</v>
      </c>
      <c r="U62" s="21">
        <v>0.70000000000000007</v>
      </c>
      <c r="W62" s="22">
        <v>16.222222222222225</v>
      </c>
      <c r="X62" s="22">
        <v>21.228571428571428</v>
      </c>
      <c r="Y62" s="22">
        <v>16.100000000000001</v>
      </c>
      <c r="Z62" s="22">
        <v>19.240000000000002</v>
      </c>
      <c r="AA62" s="22">
        <v>15.133333333333335</v>
      </c>
      <c r="AB62" s="22" t="s">
        <v>5</v>
      </c>
      <c r="AD62" s="21">
        <v>0.1</v>
      </c>
      <c r="AE62" s="21">
        <v>0.1</v>
      </c>
      <c r="AF62" s="21">
        <v>0</v>
      </c>
      <c r="AG62" s="21">
        <v>0</v>
      </c>
      <c r="AH62" s="21"/>
      <c r="AI62" s="21">
        <v>0</v>
      </c>
      <c r="AK62" s="21">
        <v>3.0300000000000002</v>
      </c>
      <c r="AL62" s="21">
        <v>3.73</v>
      </c>
      <c r="AM62" s="21">
        <v>0.65</v>
      </c>
      <c r="AN62" s="21">
        <v>0.49000000000000005</v>
      </c>
      <c r="AO62" s="21"/>
      <c r="AP62" s="21">
        <v>0</v>
      </c>
      <c r="AR62" s="22">
        <v>30.3</v>
      </c>
      <c r="AS62" s="22">
        <v>37.299999999999997</v>
      </c>
      <c r="AT62" s="22" t="s">
        <v>5</v>
      </c>
      <c r="AU62" s="22" t="s">
        <v>5</v>
      </c>
      <c r="AV62" s="41"/>
      <c r="AW62" s="22" t="s">
        <v>5</v>
      </c>
      <c r="AY62" s="21">
        <v>0</v>
      </c>
      <c r="AZ62" s="21">
        <v>0</v>
      </c>
      <c r="BA62" s="21">
        <v>0</v>
      </c>
      <c r="BB62" s="21">
        <v>0</v>
      </c>
      <c r="BC62" s="21">
        <v>0</v>
      </c>
      <c r="BD62" s="21">
        <v>0</v>
      </c>
      <c r="BF62" s="21">
        <v>0</v>
      </c>
      <c r="BG62" s="21">
        <v>0</v>
      </c>
      <c r="BH62" s="21">
        <v>0</v>
      </c>
      <c r="BI62" s="21">
        <v>0</v>
      </c>
      <c r="BJ62" s="21">
        <v>0</v>
      </c>
      <c r="BK62" s="21">
        <v>0</v>
      </c>
      <c r="BM62" s="22" t="s">
        <v>5</v>
      </c>
      <c r="BN62" s="22" t="s">
        <v>5</v>
      </c>
      <c r="BO62" s="22" t="s">
        <v>5</v>
      </c>
      <c r="BP62" s="22" t="s">
        <v>5</v>
      </c>
      <c r="BQ62" s="22" t="s">
        <v>5</v>
      </c>
      <c r="BR62" s="22" t="s">
        <v>5</v>
      </c>
      <c r="BT62" s="21">
        <v>0.8</v>
      </c>
      <c r="BU62" s="21">
        <v>0.6</v>
      </c>
      <c r="BV62" s="21">
        <v>0.6</v>
      </c>
      <c r="BW62" s="21">
        <v>0.5</v>
      </c>
      <c r="BX62" s="21">
        <v>0.3</v>
      </c>
      <c r="BY62" s="21">
        <v>0</v>
      </c>
      <c r="CA62" s="21">
        <v>11.57</v>
      </c>
      <c r="CB62" s="21">
        <v>11.129999999999999</v>
      </c>
      <c r="CC62" s="21">
        <v>9.01</v>
      </c>
      <c r="CD62" s="21">
        <v>9.1300000000000008</v>
      </c>
      <c r="CE62" s="21">
        <v>4.54</v>
      </c>
      <c r="CF62" s="21">
        <v>0.70000000000000007</v>
      </c>
      <c r="CH62" s="22">
        <v>14.4625</v>
      </c>
      <c r="CI62" s="22">
        <v>18.55</v>
      </c>
      <c r="CJ62" s="22">
        <v>15.016666666666667</v>
      </c>
      <c r="CK62" s="22">
        <v>18.260000000000002</v>
      </c>
      <c r="CL62" s="22">
        <v>15.133333333333335</v>
      </c>
      <c r="CM62" s="22" t="s">
        <v>5</v>
      </c>
      <c r="CP62" s="22">
        <f t="shared" si="125"/>
        <v>18.197698412698415</v>
      </c>
      <c r="CQ62" s="22">
        <f t="shared" si="126"/>
        <v>33.799999999999997</v>
      </c>
      <c r="CR62" s="22"/>
      <c r="CS62" s="22">
        <f t="shared" si="128"/>
        <v>16.572291666666668</v>
      </c>
      <c r="CU62" s="22">
        <f t="shared" si="108"/>
        <v>17.227708333333329</v>
      </c>
      <c r="CV62" s="22">
        <f t="shared" si="109"/>
        <v>-16.572291666666668</v>
      </c>
      <c r="CX62" s="23">
        <f t="shared" si="110"/>
        <v>1.0395489459061935</v>
      </c>
      <c r="CY62" s="23"/>
      <c r="DA62" s="22">
        <f t="shared" si="111"/>
        <v>0.67500000000000004</v>
      </c>
      <c r="DB62" s="22">
        <f t="shared" si="112"/>
        <v>0.05</v>
      </c>
      <c r="DC62" s="22">
        <f t="shared" si="113"/>
        <v>0</v>
      </c>
      <c r="DD62" s="22">
        <f t="shared" si="114"/>
        <v>0.625</v>
      </c>
      <c r="DF62" s="22">
        <f t="shared" si="115"/>
        <v>-0.37500000000000006</v>
      </c>
      <c r="DG62" s="22">
        <f t="shared" si="116"/>
        <v>-0.05</v>
      </c>
      <c r="DH62" s="22">
        <f t="shared" si="117"/>
        <v>0</v>
      </c>
      <c r="DI62" s="22">
        <f t="shared" si="118"/>
        <v>-0.32500000000000001</v>
      </c>
      <c r="DK62" s="22">
        <f t="shared" si="119"/>
        <v>-0.67500000000000004</v>
      </c>
      <c r="DL62" s="22">
        <f t="shared" si="120"/>
        <v>-0.05</v>
      </c>
      <c r="DM62" s="22">
        <f t="shared" si="121"/>
        <v>0</v>
      </c>
      <c r="DN62" s="22">
        <f t="shared" si="122"/>
        <v>-0.625</v>
      </c>
      <c r="DP62" s="32" t="s">
        <v>32</v>
      </c>
      <c r="DQ62" s="33" t="s">
        <v>61</v>
      </c>
      <c r="DR62" s="22">
        <f t="shared" si="123"/>
        <v>-0.86138541666666646</v>
      </c>
      <c r="DS62" s="22">
        <f t="shared" si="123"/>
        <v>0</v>
      </c>
      <c r="DT62" s="22">
        <f t="shared" si="124"/>
        <v>-0.86138541666666646</v>
      </c>
      <c r="DV62">
        <f t="shared" si="64"/>
        <v>175.16483516483515</v>
      </c>
      <c r="DX62" s="1">
        <f t="shared" si="130"/>
        <v>-0.15088443452380948</v>
      </c>
    </row>
    <row r="63" spans="4:128" x14ac:dyDescent="0.3">
      <c r="D63" t="str">
        <f t="shared" si="63"/>
        <v>08_Запоріжжя</v>
      </c>
      <c r="F63" s="32" t="s">
        <v>33</v>
      </c>
      <c r="G63" s="33" t="s">
        <v>62</v>
      </c>
      <c r="H63" t="s">
        <v>17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P63" s="21">
        <v>4.0000000000000008E-2</v>
      </c>
      <c r="Q63" s="21">
        <v>4.0000000000000008E-2</v>
      </c>
      <c r="R63" s="21">
        <v>0</v>
      </c>
      <c r="S63" s="21">
        <v>0</v>
      </c>
      <c r="T63" s="21">
        <v>0</v>
      </c>
      <c r="U63" s="21">
        <v>0</v>
      </c>
      <c r="W63" s="22" t="s">
        <v>5</v>
      </c>
      <c r="X63" s="22" t="s">
        <v>5</v>
      </c>
      <c r="Y63" s="22" t="s">
        <v>5</v>
      </c>
      <c r="Z63" s="22" t="s">
        <v>5</v>
      </c>
      <c r="AA63" s="22" t="s">
        <v>5</v>
      </c>
      <c r="AB63" s="22" t="s">
        <v>5</v>
      </c>
      <c r="AD63" s="21">
        <v>0</v>
      </c>
      <c r="AE63" s="21">
        <v>0</v>
      </c>
      <c r="AF63" s="21">
        <v>0</v>
      </c>
      <c r="AG63" s="21">
        <v>0</v>
      </c>
      <c r="AH63" s="21">
        <v>0</v>
      </c>
      <c r="AI63" s="21">
        <v>0</v>
      </c>
      <c r="AK63" s="21">
        <v>0</v>
      </c>
      <c r="AL63" s="21">
        <v>0</v>
      </c>
      <c r="AM63" s="21">
        <v>0</v>
      </c>
      <c r="AN63" s="21">
        <v>0</v>
      </c>
      <c r="AO63" s="21">
        <v>0</v>
      </c>
      <c r="AP63" s="21">
        <v>0</v>
      </c>
      <c r="AR63" s="22" t="s">
        <v>5</v>
      </c>
      <c r="AS63" s="22" t="s">
        <v>5</v>
      </c>
      <c r="AT63" s="22" t="s">
        <v>5</v>
      </c>
      <c r="AU63" s="22" t="s">
        <v>5</v>
      </c>
      <c r="AV63" s="22" t="s">
        <v>5</v>
      </c>
      <c r="AW63" s="22" t="s">
        <v>5</v>
      </c>
      <c r="AY63" s="21">
        <v>0</v>
      </c>
      <c r="AZ63" s="21">
        <v>0</v>
      </c>
      <c r="BA63" s="21">
        <v>0</v>
      </c>
      <c r="BB63" s="21">
        <v>0</v>
      </c>
      <c r="BC63" s="21">
        <v>0</v>
      </c>
      <c r="BD63" s="21">
        <v>0</v>
      </c>
      <c r="BF63" s="21">
        <v>0</v>
      </c>
      <c r="BG63" s="21">
        <v>0</v>
      </c>
      <c r="BH63" s="21">
        <v>0</v>
      </c>
      <c r="BI63" s="21">
        <v>0</v>
      </c>
      <c r="BJ63" s="21">
        <v>0</v>
      </c>
      <c r="BK63" s="21">
        <v>0</v>
      </c>
      <c r="BM63" s="22" t="s">
        <v>5</v>
      </c>
      <c r="BN63" s="22" t="s">
        <v>5</v>
      </c>
      <c r="BO63" s="22" t="s">
        <v>5</v>
      </c>
      <c r="BP63" s="22" t="s">
        <v>5</v>
      </c>
      <c r="BQ63" s="22" t="s">
        <v>5</v>
      </c>
      <c r="BR63" s="22" t="s">
        <v>5</v>
      </c>
      <c r="BT63" s="21">
        <v>0</v>
      </c>
      <c r="BU63" s="21">
        <v>0</v>
      </c>
      <c r="BV63" s="21">
        <v>0</v>
      </c>
      <c r="BW63" s="21">
        <v>0</v>
      </c>
      <c r="BX63" s="21">
        <v>0</v>
      </c>
      <c r="BY63" s="21">
        <v>0</v>
      </c>
      <c r="CA63" s="21">
        <v>4.0000000000000008E-2</v>
      </c>
      <c r="CB63" s="21">
        <v>4.0000000000000008E-2</v>
      </c>
      <c r="CC63" s="21">
        <v>0</v>
      </c>
      <c r="CD63" s="21">
        <v>0</v>
      </c>
      <c r="CE63" s="21">
        <v>0</v>
      </c>
      <c r="CF63" s="21">
        <v>0</v>
      </c>
      <c r="CH63" s="22" t="s">
        <v>5</v>
      </c>
      <c r="CI63" s="22" t="s">
        <v>5</v>
      </c>
      <c r="CJ63" s="22" t="s">
        <v>5</v>
      </c>
      <c r="CK63" s="22" t="s">
        <v>5</v>
      </c>
      <c r="CL63" s="22" t="s">
        <v>5</v>
      </c>
      <c r="CM63" s="22" t="s">
        <v>5</v>
      </c>
      <c r="CP63" s="22"/>
      <c r="CQ63" s="22"/>
      <c r="CR63" s="22"/>
      <c r="CS63" s="22"/>
      <c r="CU63" s="22">
        <f t="shared" si="108"/>
        <v>0</v>
      </c>
      <c r="CV63" s="22">
        <f t="shared" si="109"/>
        <v>0</v>
      </c>
      <c r="CX63" s="23"/>
      <c r="CY63" s="23"/>
      <c r="DA63" s="22">
        <f t="shared" si="111"/>
        <v>0</v>
      </c>
      <c r="DB63" s="22">
        <f t="shared" si="112"/>
        <v>0</v>
      </c>
      <c r="DC63" s="22">
        <f t="shared" si="113"/>
        <v>0</v>
      </c>
      <c r="DD63" s="22">
        <f t="shared" si="114"/>
        <v>0</v>
      </c>
      <c r="DF63" s="22">
        <f t="shared" si="115"/>
        <v>0</v>
      </c>
      <c r="DG63" s="22">
        <f t="shared" si="116"/>
        <v>0</v>
      </c>
      <c r="DH63" s="22">
        <f t="shared" si="117"/>
        <v>0</v>
      </c>
      <c r="DI63" s="22">
        <f t="shared" si="118"/>
        <v>0</v>
      </c>
      <c r="DK63" s="22">
        <f t="shared" si="119"/>
        <v>0</v>
      </c>
      <c r="DL63" s="22">
        <f t="shared" si="120"/>
        <v>0</v>
      </c>
      <c r="DM63" s="22">
        <f t="shared" si="121"/>
        <v>0</v>
      </c>
      <c r="DN63" s="22">
        <f t="shared" si="122"/>
        <v>0</v>
      </c>
      <c r="DP63" s="32" t="s">
        <v>33</v>
      </c>
      <c r="DQ63" s="33" t="s">
        <v>62</v>
      </c>
      <c r="DR63" s="22">
        <f t="shared" si="123"/>
        <v>0</v>
      </c>
      <c r="DS63" s="22">
        <f t="shared" si="123"/>
        <v>0</v>
      </c>
      <c r="DT63" s="22">
        <f t="shared" si="124"/>
        <v>0</v>
      </c>
      <c r="DV63">
        <f t="shared" si="64"/>
        <v>171.41391941391942</v>
      </c>
      <c r="DX63" s="1">
        <f t="shared" si="130"/>
        <v>0</v>
      </c>
    </row>
    <row r="64" spans="4:128" x14ac:dyDescent="0.3">
      <c r="D64" t="str">
        <f t="shared" si="63"/>
        <v>08_Запоріжжя</v>
      </c>
      <c r="F64" s="6"/>
      <c r="G64" s="34" t="s">
        <v>65</v>
      </c>
      <c r="H64" t="s">
        <v>17</v>
      </c>
      <c r="I64" s="35">
        <v>4.4999999999999982</v>
      </c>
      <c r="J64" s="35">
        <v>4.5</v>
      </c>
      <c r="K64" s="35">
        <v>5.0000000000000027</v>
      </c>
      <c r="L64" s="35">
        <v>4.4000000000000004</v>
      </c>
      <c r="M64" s="35">
        <v>2.1999999999999997</v>
      </c>
      <c r="N64" s="35">
        <v>0.40000000000000008</v>
      </c>
      <c r="O64" s="36"/>
      <c r="P64" s="35">
        <v>59.710000000000036</v>
      </c>
      <c r="Q64" s="35">
        <v>71.429999999999978</v>
      </c>
      <c r="R64" s="35">
        <v>68.320000000000022</v>
      </c>
      <c r="S64" s="35">
        <v>77.289999999999992</v>
      </c>
      <c r="T64" s="35">
        <v>34.92</v>
      </c>
      <c r="U64" s="35">
        <v>6.6200000000000045</v>
      </c>
      <c r="V64" s="36"/>
      <c r="W64" s="37">
        <v>13.268888888888902</v>
      </c>
      <c r="X64" s="37">
        <v>15.873333333333328</v>
      </c>
      <c r="Y64" s="37">
        <v>13.663999999999998</v>
      </c>
      <c r="Z64" s="37">
        <v>17.565909090909088</v>
      </c>
      <c r="AA64" s="37">
        <v>15.872727272727275</v>
      </c>
      <c r="AB64" s="37">
        <v>16.550000000000008</v>
      </c>
      <c r="AD64" s="35">
        <v>0.3666666666666667</v>
      </c>
      <c r="AE64" s="35">
        <v>9.9999999999999922E-2</v>
      </c>
      <c r="AF64" s="35">
        <v>0.19999999999999993</v>
      </c>
      <c r="AG64" s="35">
        <v>0.19999999999999993</v>
      </c>
      <c r="AH64" s="35"/>
      <c r="AI64" s="35">
        <v>3.712121212121227E-2</v>
      </c>
      <c r="AJ64" s="36"/>
      <c r="AK64" s="35">
        <v>4.3782222222222344</v>
      </c>
      <c r="AL64" s="35">
        <v>0.25000000000000133</v>
      </c>
      <c r="AM64" s="35">
        <v>0.63000000000000111</v>
      </c>
      <c r="AN64" s="35">
        <v>0.9599999999999993</v>
      </c>
      <c r="AO64" s="35"/>
      <c r="AP64" s="35">
        <v>1.4831818181818111</v>
      </c>
      <c r="AQ64" s="36"/>
      <c r="AR64" s="37">
        <v>11.940606060606093</v>
      </c>
      <c r="AS64" s="37">
        <v>2.5000000000000151</v>
      </c>
      <c r="AT64" s="37">
        <v>3.1500000000000066</v>
      </c>
      <c r="AU64" s="37">
        <v>4.799999999999998</v>
      </c>
      <c r="AV64" s="37" t="s">
        <v>5</v>
      </c>
      <c r="AW64" s="37">
        <v>39.955102040815973</v>
      </c>
      <c r="AY64" s="35">
        <v>5.9299999999999908E-2</v>
      </c>
      <c r="AZ64" s="35">
        <v>5.9300000000000019E-2</v>
      </c>
      <c r="BA64" s="35">
        <v>5.9400000000000008E-2</v>
      </c>
      <c r="BB64" s="35">
        <v>5.9499999999999886E-2</v>
      </c>
      <c r="BC64" s="35">
        <v>3.0000000000000027E-3</v>
      </c>
      <c r="BD64" s="35">
        <v>2.9999999999999949E-4</v>
      </c>
      <c r="BE64" s="36"/>
      <c r="BF64" s="35">
        <v>1.7800000000000011</v>
      </c>
      <c r="BG64" s="35">
        <v>1.779999999999994</v>
      </c>
      <c r="BH64" s="35">
        <v>1.899999999999995</v>
      </c>
      <c r="BI64" s="35">
        <v>2.0599999999999881</v>
      </c>
      <c r="BJ64" s="35">
        <v>0.58999999999999986</v>
      </c>
      <c r="BK64" s="35">
        <v>9.9999999999999811E-3</v>
      </c>
      <c r="BL64" s="36"/>
      <c r="BM64" s="37">
        <v>30.016863406408159</v>
      </c>
      <c r="BN64" s="37">
        <v>30.016863406407985</v>
      </c>
      <c r="BO64" s="37">
        <v>31.986531986531897</v>
      </c>
      <c r="BP64" s="37">
        <v>34.621848739495661</v>
      </c>
      <c r="BQ64" s="37">
        <v>196.66666666666646</v>
      </c>
      <c r="BR64" s="37">
        <v>33.333333333333329</v>
      </c>
      <c r="BT64" s="21">
        <v>4.0740333333333307</v>
      </c>
      <c r="BU64" s="21">
        <v>4.3407</v>
      </c>
      <c r="BV64" s="21">
        <v>4.7406000000000024</v>
      </c>
      <c r="BW64" s="21">
        <v>4.1405000000000003</v>
      </c>
      <c r="BX64" s="21">
        <v>2.1969999999999996</v>
      </c>
      <c r="BY64" s="21">
        <v>0.36257878787878778</v>
      </c>
      <c r="CA64" s="21">
        <v>53.551777777777801</v>
      </c>
      <c r="CB64" s="21">
        <v>69.399999999999977</v>
      </c>
      <c r="CC64" s="21">
        <v>65.790000000000035</v>
      </c>
      <c r="CD64" s="21">
        <v>74.27000000000001</v>
      </c>
      <c r="CE64" s="21">
        <v>34.33</v>
      </c>
      <c r="CF64" s="21">
        <v>5.1268181818181935</v>
      </c>
      <c r="CH64" s="37">
        <v>13.14465871931448</v>
      </c>
      <c r="CI64" s="37">
        <v>15.988204667449946</v>
      </c>
      <c r="CJ64" s="37">
        <v>13.87799012783192</v>
      </c>
      <c r="CK64" s="37">
        <v>17.937447168216401</v>
      </c>
      <c r="CL64" s="37">
        <v>15.625853436504325</v>
      </c>
      <c r="CM64" s="37">
        <v>14.139873465328366</v>
      </c>
      <c r="CP64" s="22">
        <f t="shared" si="125"/>
        <v>15.09303282828283</v>
      </c>
      <c r="CQ64" s="22">
        <f t="shared" si="126"/>
        <v>5.5976515151515276</v>
      </c>
      <c r="CR64" s="22">
        <f t="shared" si="127"/>
        <v>31.660526884710926</v>
      </c>
      <c r="CS64" s="22">
        <f t="shared" si="128"/>
        <v>15.237075170703188</v>
      </c>
      <c r="CU64" s="22">
        <f t="shared" si="108"/>
        <v>-9.6394236555516599</v>
      </c>
      <c r="CV64" s="22">
        <f t="shared" si="109"/>
        <v>16.42345171400774</v>
      </c>
      <c r="CX64" s="23">
        <f t="shared" si="110"/>
        <v>-0.63262952683239948</v>
      </c>
      <c r="CY64" s="23">
        <f t="shared" si="129"/>
        <v>1.0778611728309666</v>
      </c>
      <c r="DA64" s="22">
        <f t="shared" si="111"/>
        <v>4.5999999999999996</v>
      </c>
      <c r="DB64" s="22">
        <f t="shared" si="112"/>
        <v>0.21666666666666662</v>
      </c>
      <c r="DC64" s="22">
        <f t="shared" si="113"/>
        <v>5.9374999999999956E-2</v>
      </c>
      <c r="DD64" s="22">
        <f t="shared" si="114"/>
        <v>4.3239583333333336</v>
      </c>
      <c r="DF64" s="22">
        <f t="shared" si="115"/>
        <v>-2.4</v>
      </c>
      <c r="DG64" s="22">
        <f t="shared" si="116"/>
        <v>-0.21666666666666662</v>
      </c>
      <c r="DH64" s="22">
        <f t="shared" si="117"/>
        <v>-5.6374999999999953E-2</v>
      </c>
      <c r="DI64" s="22">
        <f t="shared" si="118"/>
        <v>-2.126958333333334</v>
      </c>
      <c r="DK64" s="22">
        <f t="shared" si="119"/>
        <v>-4.1999999999999993</v>
      </c>
      <c r="DL64" s="22">
        <f t="shared" si="120"/>
        <v>-0.17954545454545434</v>
      </c>
      <c r="DM64" s="22">
        <f t="shared" si="121"/>
        <v>-5.9674999999999957E-2</v>
      </c>
      <c r="DN64" s="22">
        <f t="shared" si="122"/>
        <v>-3.961379545454546</v>
      </c>
      <c r="DP64" s="6"/>
      <c r="DQ64" s="34" t="s">
        <v>65</v>
      </c>
      <c r="DR64" s="22">
        <f t="shared" si="123"/>
        <v>1.730714701792228</v>
      </c>
      <c r="DS64" s="22">
        <f t="shared" si="123"/>
        <v>-0.98006948103341118</v>
      </c>
      <c r="DT64" s="22">
        <f t="shared" si="124"/>
        <v>0.75064522075881679</v>
      </c>
      <c r="DV64">
        <f t="shared" si="64"/>
        <v>171.41391941391942</v>
      </c>
      <c r="DX64" s="1">
        <f t="shared" si="130"/>
        <v>0.12867103937959559</v>
      </c>
    </row>
    <row r="65" spans="4:128" x14ac:dyDescent="0.3">
      <c r="D65" t="str">
        <f t="shared" si="63"/>
        <v>08_Запоріжжя</v>
      </c>
      <c r="F65" s="38" t="s">
        <v>4</v>
      </c>
      <c r="G65" s="10" t="s">
        <v>63</v>
      </c>
      <c r="H65" t="s">
        <v>17</v>
      </c>
      <c r="I65" s="21">
        <v>4</v>
      </c>
      <c r="J65" s="21">
        <v>3.9</v>
      </c>
      <c r="K65" s="21">
        <v>3.6</v>
      </c>
      <c r="L65" s="21">
        <v>2.7</v>
      </c>
      <c r="M65" s="21">
        <v>1.7</v>
      </c>
      <c r="N65" s="21">
        <v>0.2</v>
      </c>
      <c r="P65" s="21">
        <v>30.380000000000003</v>
      </c>
      <c r="Q65" s="21">
        <v>32.21</v>
      </c>
      <c r="R65" s="21">
        <v>29.730000000000004</v>
      </c>
      <c r="S65" s="21">
        <v>27.510000000000005</v>
      </c>
      <c r="T65" s="21">
        <v>17.45</v>
      </c>
      <c r="U65" s="21">
        <v>2.25</v>
      </c>
      <c r="W65" s="22">
        <v>7.5950000000000006</v>
      </c>
      <c r="X65" s="22">
        <v>8.2589743589743598</v>
      </c>
      <c r="Y65" s="22">
        <v>8.2583333333333346</v>
      </c>
      <c r="Z65" s="22">
        <v>10.18888888888889</v>
      </c>
      <c r="AA65" s="22">
        <v>10.26470588235294</v>
      </c>
      <c r="AB65" s="22">
        <v>11.25</v>
      </c>
      <c r="AD65" s="21">
        <v>3.3333333333333333E-2</v>
      </c>
      <c r="AE65" s="21">
        <v>0.1</v>
      </c>
      <c r="AF65" s="21"/>
      <c r="AG65" s="21">
        <v>0</v>
      </c>
      <c r="AH65" s="21">
        <v>0</v>
      </c>
      <c r="AI65" s="21">
        <v>0</v>
      </c>
      <c r="AK65" s="21">
        <v>0.21833333333333324</v>
      </c>
      <c r="AL65" s="21">
        <v>0.41</v>
      </c>
      <c r="AM65" s="21"/>
      <c r="AN65" s="21">
        <v>0.32000000000000006</v>
      </c>
      <c r="AO65" s="21">
        <v>0</v>
      </c>
      <c r="AP65" s="21">
        <v>0</v>
      </c>
      <c r="AR65" s="22">
        <v>6.5499999999999972</v>
      </c>
      <c r="AS65" s="22">
        <v>4.0999999999999996</v>
      </c>
      <c r="AT65" s="41"/>
      <c r="AU65" s="22" t="s">
        <v>5</v>
      </c>
      <c r="AV65" s="22" t="s">
        <v>5</v>
      </c>
      <c r="AW65" s="22" t="s">
        <v>5</v>
      </c>
      <c r="AY65" s="21">
        <v>0</v>
      </c>
      <c r="AZ65" s="21">
        <v>0</v>
      </c>
      <c r="BA65" s="21">
        <v>0</v>
      </c>
      <c r="BB65" s="21">
        <v>0</v>
      </c>
      <c r="BC65" s="21">
        <v>0</v>
      </c>
      <c r="BD65" s="21">
        <v>0</v>
      </c>
      <c r="BF65" s="21">
        <v>0</v>
      </c>
      <c r="BG65" s="21">
        <v>0</v>
      </c>
      <c r="BH65" s="21">
        <v>0</v>
      </c>
      <c r="BI65" s="21">
        <v>0</v>
      </c>
      <c r="BJ65" s="21">
        <v>0</v>
      </c>
      <c r="BK65" s="21">
        <v>0</v>
      </c>
      <c r="BM65" s="22" t="s">
        <v>5</v>
      </c>
      <c r="BN65" s="22" t="s">
        <v>5</v>
      </c>
      <c r="BO65" s="22" t="s">
        <v>5</v>
      </c>
      <c r="BP65" s="22" t="s">
        <v>5</v>
      </c>
      <c r="BQ65" s="22" t="s">
        <v>5</v>
      </c>
      <c r="BR65" s="22" t="s">
        <v>5</v>
      </c>
      <c r="BT65" s="21">
        <v>3.9666666666666668</v>
      </c>
      <c r="BU65" s="21">
        <v>3.8</v>
      </c>
      <c r="BV65" s="21">
        <v>3.6</v>
      </c>
      <c r="BW65" s="21">
        <v>2.7</v>
      </c>
      <c r="BX65" s="21">
        <v>1.7</v>
      </c>
      <c r="BY65" s="21">
        <v>0.2</v>
      </c>
      <c r="CA65" s="21">
        <v>30.161666666666669</v>
      </c>
      <c r="CB65" s="21">
        <v>31.8</v>
      </c>
      <c r="CC65" s="21">
        <v>29.730000000000004</v>
      </c>
      <c r="CD65" s="21">
        <v>27.190000000000005</v>
      </c>
      <c r="CE65" s="21">
        <v>17.45</v>
      </c>
      <c r="CF65" s="21">
        <v>2.25</v>
      </c>
      <c r="CH65" s="22">
        <v>7.6037815126050425</v>
      </c>
      <c r="CI65" s="22">
        <v>8.3684210526315788</v>
      </c>
      <c r="CJ65" s="22">
        <v>8.2583333333333346</v>
      </c>
      <c r="CK65" s="22">
        <v>10.070370370370371</v>
      </c>
      <c r="CL65" s="22">
        <v>10.26470588235294</v>
      </c>
      <c r="CM65" s="22">
        <v>11.25</v>
      </c>
      <c r="CP65" s="22">
        <f t="shared" si="125"/>
        <v>8.5752991452991463</v>
      </c>
      <c r="CQ65" s="22">
        <f t="shared" si="126"/>
        <v>5.3249999999999984</v>
      </c>
      <c r="CR65" s="22"/>
      <c r="CS65" s="22">
        <f t="shared" si="128"/>
        <v>8.5752265672350809</v>
      </c>
      <c r="CU65" s="22">
        <f t="shared" si="108"/>
        <v>-3.2502265672350825</v>
      </c>
      <c r="CV65" s="22">
        <f t="shared" si="109"/>
        <v>-8.5752265672350809</v>
      </c>
      <c r="CX65" s="23">
        <f t="shared" si="110"/>
        <v>-0.37902515365061151</v>
      </c>
      <c r="CY65" s="23"/>
      <c r="DA65" s="22">
        <f t="shared" si="111"/>
        <v>3.55</v>
      </c>
      <c r="DB65" s="22">
        <f t="shared" si="112"/>
        <v>4.4444444444444446E-2</v>
      </c>
      <c r="DC65" s="22">
        <f t="shared" si="113"/>
        <v>0</v>
      </c>
      <c r="DD65" s="22">
        <f t="shared" si="114"/>
        <v>3.5166666666666666</v>
      </c>
      <c r="DF65" s="22">
        <f t="shared" si="115"/>
        <v>-1.8499999999999999</v>
      </c>
      <c r="DG65" s="22">
        <f t="shared" si="116"/>
        <v>-4.4444444444444446E-2</v>
      </c>
      <c r="DH65" s="22">
        <f t="shared" si="117"/>
        <v>0</v>
      </c>
      <c r="DI65" s="22">
        <f t="shared" si="118"/>
        <v>-1.8166666666666667</v>
      </c>
      <c r="DK65" s="22">
        <f t="shared" si="119"/>
        <v>-3.3499999999999996</v>
      </c>
      <c r="DL65" s="22">
        <f t="shared" si="120"/>
        <v>-4.4444444444444446E-2</v>
      </c>
      <c r="DM65" s="22">
        <f t="shared" si="121"/>
        <v>0</v>
      </c>
      <c r="DN65" s="22">
        <f t="shared" si="122"/>
        <v>-3.3166666666666664</v>
      </c>
      <c r="DP65" s="38" t="s">
        <v>4</v>
      </c>
      <c r="DQ65" s="10" t="s">
        <v>63</v>
      </c>
      <c r="DR65" s="22">
        <f t="shared" si="123"/>
        <v>0.14445451409933702</v>
      </c>
      <c r="DS65" s="22">
        <f t="shared" si="123"/>
        <v>0</v>
      </c>
      <c r="DT65" s="22">
        <f t="shared" si="124"/>
        <v>0.14445451409933702</v>
      </c>
      <c r="DV65">
        <f t="shared" si="64"/>
        <v>190.41391941391942</v>
      </c>
      <c r="DX65" s="1">
        <f t="shared" si="130"/>
        <v>2.7506150206688045E-2</v>
      </c>
    </row>
    <row r="68" spans="4:128" x14ac:dyDescent="0.3">
      <c r="AD68" s="2">
        <v>15.200000000000001</v>
      </c>
      <c r="AE68" s="2">
        <v>17.600000000000001</v>
      </c>
      <c r="AF68" s="2">
        <v>14.3</v>
      </c>
      <c r="AG68" s="2">
        <v>16.899999999999999</v>
      </c>
      <c r="AH68" s="2">
        <v>14.8</v>
      </c>
      <c r="AI68" s="2">
        <v>12.6</v>
      </c>
    </row>
    <row r="69" spans="4:128" x14ac:dyDescent="0.3">
      <c r="F69" s="4" t="s">
        <v>83</v>
      </c>
      <c r="G69" s="4" t="s">
        <v>84</v>
      </c>
      <c r="I69" s="18">
        <v>2018</v>
      </c>
      <c r="J69" s="18">
        <v>2019</v>
      </c>
      <c r="K69" s="18">
        <v>2020</v>
      </c>
      <c r="L69" s="18">
        <v>2021</v>
      </c>
      <c r="M69" s="18">
        <v>2022</v>
      </c>
      <c r="N69" s="18">
        <v>2023</v>
      </c>
      <c r="P69" s="18">
        <v>2018</v>
      </c>
      <c r="Q69" s="18">
        <v>2019</v>
      </c>
      <c r="R69" s="18">
        <v>2020</v>
      </c>
      <c r="S69" s="18">
        <v>2021</v>
      </c>
      <c r="T69" s="18">
        <v>2022</v>
      </c>
      <c r="U69" s="18">
        <v>2023</v>
      </c>
      <c r="W69" s="18">
        <v>2018</v>
      </c>
      <c r="X69" s="18">
        <v>2019</v>
      </c>
      <c r="Y69" s="18">
        <v>2020</v>
      </c>
      <c r="Z69" s="18">
        <v>2021</v>
      </c>
      <c r="AA69" s="18">
        <v>2022</v>
      </c>
      <c r="AB69" s="18">
        <v>2023</v>
      </c>
      <c r="AD69" s="18">
        <v>2018</v>
      </c>
      <c r="AE69" s="18">
        <v>2019</v>
      </c>
      <c r="AF69" s="18">
        <v>2020</v>
      </c>
      <c r="AG69" s="18">
        <v>2021</v>
      </c>
      <c r="AH69" s="18">
        <v>2022</v>
      </c>
      <c r="AI69" s="18">
        <v>2023</v>
      </c>
      <c r="AK69" s="18">
        <v>2018</v>
      </c>
      <c r="AL69" s="18">
        <v>2019</v>
      </c>
      <c r="AM69" s="18">
        <v>2020</v>
      </c>
      <c r="AN69" s="18">
        <v>2021</v>
      </c>
      <c r="AO69" s="18">
        <v>2022</v>
      </c>
      <c r="AP69" s="18">
        <v>2023</v>
      </c>
      <c r="AR69" s="18">
        <v>2018</v>
      </c>
      <c r="AS69" s="18">
        <v>2019</v>
      </c>
      <c r="AT69" s="18">
        <v>2020</v>
      </c>
      <c r="AU69" s="18">
        <v>2021</v>
      </c>
      <c r="AV69" s="18">
        <v>2022</v>
      </c>
      <c r="AW69" s="18">
        <v>2023</v>
      </c>
      <c r="AY69" s="18">
        <v>2018</v>
      </c>
      <c r="AZ69" s="18">
        <v>2019</v>
      </c>
      <c r="BA69" s="18">
        <v>2020</v>
      </c>
      <c r="BB69" s="18">
        <v>2021</v>
      </c>
      <c r="BC69" s="18">
        <v>2022</v>
      </c>
      <c r="BD69" s="18">
        <v>2023</v>
      </c>
      <c r="BF69" s="18">
        <v>2018</v>
      </c>
      <c r="BG69" s="18">
        <v>2019</v>
      </c>
      <c r="BH69" s="18">
        <v>2020</v>
      </c>
      <c r="BI69" s="18">
        <v>2021</v>
      </c>
      <c r="BJ69" s="18">
        <v>2022</v>
      </c>
      <c r="BK69" s="18">
        <v>2023</v>
      </c>
      <c r="BM69" s="18">
        <v>2018</v>
      </c>
      <c r="BN69" s="18">
        <v>2019</v>
      </c>
      <c r="BO69" s="18">
        <v>2020</v>
      </c>
      <c r="BP69" s="18">
        <v>2021</v>
      </c>
      <c r="BQ69" s="18">
        <v>2022</v>
      </c>
      <c r="BR69" s="18">
        <v>2023</v>
      </c>
      <c r="BT69" s="18">
        <v>2018</v>
      </c>
      <c r="BU69" s="18">
        <v>2019</v>
      </c>
      <c r="BV69" s="18">
        <v>2020</v>
      </c>
      <c r="BW69" s="18">
        <v>2021</v>
      </c>
      <c r="BX69" s="18">
        <v>2022</v>
      </c>
      <c r="BY69" s="18">
        <v>2023</v>
      </c>
      <c r="CA69" s="18">
        <v>2018</v>
      </c>
      <c r="CB69" s="18">
        <v>2019</v>
      </c>
      <c r="CC69" s="18">
        <v>2020</v>
      </c>
      <c r="CD69" s="18">
        <v>2021</v>
      </c>
      <c r="CE69" s="18">
        <v>2022</v>
      </c>
      <c r="CF69" s="18">
        <v>2023</v>
      </c>
      <c r="CH69" s="18">
        <v>2018</v>
      </c>
      <c r="CI69" s="18">
        <v>2019</v>
      </c>
      <c r="CJ69" s="18">
        <v>2020</v>
      </c>
      <c r="CK69" s="18">
        <v>2021</v>
      </c>
      <c r="CL69" s="18">
        <v>2022</v>
      </c>
      <c r="CM69" s="18">
        <v>2023</v>
      </c>
      <c r="CP69" s="8" t="s">
        <v>50</v>
      </c>
      <c r="CQ69" s="9" t="s">
        <v>51</v>
      </c>
      <c r="CR69" s="11" t="s">
        <v>52</v>
      </c>
      <c r="CS69" s="13" t="s">
        <v>9</v>
      </c>
      <c r="CU69" s="9" t="s">
        <v>51</v>
      </c>
      <c r="CV69" s="11" t="s">
        <v>52</v>
      </c>
      <c r="CX69" s="9" t="s">
        <v>51</v>
      </c>
      <c r="CY69" s="11" t="s">
        <v>52</v>
      </c>
      <c r="DA69" s="8" t="s">
        <v>50</v>
      </c>
      <c r="DB69" s="9" t="s">
        <v>51</v>
      </c>
      <c r="DC69" s="11" t="s">
        <v>52</v>
      </c>
      <c r="DD69" s="13" t="s">
        <v>9</v>
      </c>
      <c r="DF69" s="8" t="s">
        <v>6</v>
      </c>
      <c r="DG69" s="9" t="s">
        <v>7</v>
      </c>
      <c r="DH69" s="11" t="s">
        <v>8</v>
      </c>
      <c r="DI69" s="13" t="s">
        <v>9</v>
      </c>
      <c r="DK69" s="8" t="s">
        <v>50</v>
      </c>
      <c r="DL69" s="9" t="s">
        <v>51</v>
      </c>
      <c r="DM69" s="11" t="s">
        <v>52</v>
      </c>
      <c r="DN69" s="13" t="s">
        <v>9</v>
      </c>
      <c r="DR69" s="9" t="s">
        <v>51</v>
      </c>
      <c r="DS69" s="11" t="s">
        <v>52</v>
      </c>
      <c r="DT69" s="8" t="s">
        <v>76</v>
      </c>
      <c r="DV69" s="8" t="s">
        <v>15</v>
      </c>
      <c r="DX69" t="s">
        <v>81</v>
      </c>
    </row>
    <row r="70" spans="4:128" x14ac:dyDescent="0.3">
      <c r="D70" t="s">
        <v>89</v>
      </c>
      <c r="F70" s="19" t="s">
        <v>0</v>
      </c>
      <c r="G70" s="20" t="s">
        <v>35</v>
      </c>
      <c r="H70" t="s">
        <v>17</v>
      </c>
      <c r="I70" s="21">
        <v>1121.9000000000001</v>
      </c>
      <c r="J70" s="21">
        <v>1125.7</v>
      </c>
      <c r="K70" s="21">
        <v>1095.8</v>
      </c>
      <c r="L70" s="21">
        <v>1150.2</v>
      </c>
      <c r="M70" s="21">
        <v>1020.4</v>
      </c>
      <c r="N70" s="21">
        <v>855</v>
      </c>
      <c r="P70" s="21">
        <v>3487.47</v>
      </c>
      <c r="Q70" s="21">
        <v>4285.3900000000003</v>
      </c>
      <c r="R70" s="21">
        <v>3539.55</v>
      </c>
      <c r="S70" s="21">
        <v>4948.7700000000004</v>
      </c>
      <c r="T70" s="21">
        <v>3271.2700000000004</v>
      </c>
      <c r="U70" s="21">
        <v>3397.15</v>
      </c>
      <c r="W70" s="22">
        <v>3.1085390854799888</v>
      </c>
      <c r="X70" s="22">
        <v>3.8068668384116551</v>
      </c>
      <c r="Y70" s="22">
        <v>3.2301058587333458</v>
      </c>
      <c r="Z70" s="22">
        <v>4.3025299947835158</v>
      </c>
      <c r="AA70" s="22">
        <v>3.2058702469619762</v>
      </c>
      <c r="AB70" s="22">
        <v>3.9732748538011697</v>
      </c>
      <c r="AD70" s="21">
        <v>6.7</v>
      </c>
      <c r="AE70" s="21">
        <v>10</v>
      </c>
      <c r="AF70" s="21">
        <v>7.3</v>
      </c>
      <c r="AG70" s="21">
        <v>10.199999999999999</v>
      </c>
      <c r="AH70" s="21">
        <v>8.5</v>
      </c>
      <c r="AI70" s="21">
        <v>5.7</v>
      </c>
      <c r="AK70" s="21">
        <v>34.14</v>
      </c>
      <c r="AL70" s="21">
        <v>79.550000000000011</v>
      </c>
      <c r="AM70" s="21">
        <v>47.7</v>
      </c>
      <c r="AN70" s="21">
        <v>92.220000000000013</v>
      </c>
      <c r="AO70" s="21">
        <v>63.629999999999995</v>
      </c>
      <c r="AP70" s="21">
        <v>39.92</v>
      </c>
      <c r="AR70" s="22">
        <v>5.0955223880597016</v>
      </c>
      <c r="AS70" s="22">
        <v>7.955000000000001</v>
      </c>
      <c r="AT70" s="22">
        <v>6.5342465753424666</v>
      </c>
      <c r="AU70" s="22">
        <v>9.0411764705882369</v>
      </c>
      <c r="AV70" s="22">
        <v>7.485882352941176</v>
      </c>
      <c r="AW70" s="22">
        <v>7.003508771929825</v>
      </c>
      <c r="AY70" s="21">
        <v>0</v>
      </c>
      <c r="AZ70" s="21">
        <v>0</v>
      </c>
      <c r="BA70" s="21">
        <v>0</v>
      </c>
      <c r="BB70" s="21">
        <v>0</v>
      </c>
      <c r="BC70" s="21">
        <v>0</v>
      </c>
      <c r="BD70" s="21">
        <v>0</v>
      </c>
      <c r="BF70" s="21">
        <v>0</v>
      </c>
      <c r="BG70" s="21">
        <v>0</v>
      </c>
      <c r="BH70" s="21">
        <v>0</v>
      </c>
      <c r="BI70" s="21">
        <v>0</v>
      </c>
      <c r="BJ70" s="21">
        <v>0</v>
      </c>
      <c r="BK70" s="21">
        <v>0</v>
      </c>
      <c r="BM70" s="22" t="s">
        <v>5</v>
      </c>
      <c r="BN70" s="22" t="s">
        <v>5</v>
      </c>
      <c r="BO70" s="22" t="s">
        <v>5</v>
      </c>
      <c r="BP70" s="22" t="s">
        <v>5</v>
      </c>
      <c r="BQ70" s="22" t="s">
        <v>5</v>
      </c>
      <c r="BR70" s="22" t="s">
        <v>5</v>
      </c>
      <c r="BT70" s="21">
        <v>1115.2</v>
      </c>
      <c r="BU70" s="21">
        <v>1115.7</v>
      </c>
      <c r="BV70" s="21">
        <v>1088.5</v>
      </c>
      <c r="BW70" s="21">
        <v>1140</v>
      </c>
      <c r="BX70" s="21">
        <v>1011.9</v>
      </c>
      <c r="BY70" s="21">
        <v>849.3</v>
      </c>
      <c r="CA70" s="21">
        <v>3453.33</v>
      </c>
      <c r="CB70" s="21">
        <v>4205.84</v>
      </c>
      <c r="CC70" s="21">
        <v>3491.8500000000004</v>
      </c>
      <c r="CD70" s="21">
        <v>4856.55</v>
      </c>
      <c r="CE70" s="21">
        <v>3207.6400000000003</v>
      </c>
      <c r="CF70" s="21">
        <v>3357.23</v>
      </c>
      <c r="CH70" s="22">
        <v>3.0966015064562407</v>
      </c>
      <c r="CI70" s="22">
        <v>3.7696871918974635</v>
      </c>
      <c r="CJ70" s="22">
        <v>3.2079467156637578</v>
      </c>
      <c r="CK70" s="22">
        <v>4.2601315789473686</v>
      </c>
      <c r="CL70" s="22">
        <v>3.1699179760845939</v>
      </c>
      <c r="CM70" s="22">
        <v>3.9529377134110448</v>
      </c>
      <c r="CP70" s="22">
        <f>AVERAGE(W70:Z70)</f>
        <v>3.6120104443521264</v>
      </c>
      <c r="CQ70" s="22">
        <f>AVERAGE(AR70:AU70)</f>
        <v>7.1564863584976015</v>
      </c>
      <c r="CR70" s="22" t="e">
        <f>AVERAGE(BM70:BP70)</f>
        <v>#DIV/0!</v>
      </c>
      <c r="CS70" s="22">
        <f>AVERAGE(CH70:CK70)</f>
        <v>3.5835917482412079</v>
      </c>
      <c r="CU70" s="22">
        <f>CQ70-CS70</f>
        <v>3.5728946102563937</v>
      </c>
      <c r="CV70" s="22" t="e">
        <f>CR70-CS70</f>
        <v>#DIV/0!</v>
      </c>
      <c r="CX70" s="23">
        <f>CU70/CS70</f>
        <v>0.99701496745825913</v>
      </c>
      <c r="CY70" s="23" t="e">
        <f>CV70/CS70</f>
        <v>#DIV/0!</v>
      </c>
      <c r="DA70" s="22">
        <f>AVERAGE(I70:L70)</f>
        <v>1123.4000000000001</v>
      </c>
      <c r="DB70" s="22">
        <f>AVERAGE(AD70:AG70)</f>
        <v>8.5500000000000007</v>
      </c>
      <c r="DC70" s="22">
        <f>AVERAGE(AY70:BB70)</f>
        <v>0</v>
      </c>
      <c r="DD70" s="22">
        <f>AVERAGE(BT70:BW70)</f>
        <v>1114.8499999999999</v>
      </c>
      <c r="DF70" s="22">
        <f>M70-DA70</f>
        <v>-103.00000000000011</v>
      </c>
      <c r="DG70" s="22">
        <f>AH70-DB70</f>
        <v>-5.0000000000000711E-2</v>
      </c>
      <c r="DH70" s="22">
        <f>BC70-DC70</f>
        <v>0</v>
      </c>
      <c r="DI70" s="22">
        <f>BX70-DD70</f>
        <v>-102.94999999999993</v>
      </c>
      <c r="DK70" s="22">
        <f>N70-DA70</f>
        <v>-268.40000000000009</v>
      </c>
      <c r="DL70" s="22">
        <f>AI70-DB70</f>
        <v>-2.8500000000000005</v>
      </c>
      <c r="DM70" s="22">
        <f>-BD70-DC70</f>
        <v>0</v>
      </c>
      <c r="DN70" s="22">
        <f>BY70-DD70</f>
        <v>-265.54999999999995</v>
      </c>
      <c r="DP70" s="19" t="s">
        <v>0</v>
      </c>
      <c r="DQ70" s="20" t="s">
        <v>35</v>
      </c>
      <c r="DR70" s="22">
        <f>IFERROR(DL70*CU70,0)</f>
        <v>-10.182749639230725</v>
      </c>
      <c r="DS70" s="22">
        <f>IFERROR(DM70*CV70,0)</f>
        <v>0</v>
      </c>
      <c r="DT70" s="22">
        <f>DR70+DS70</f>
        <v>-10.182749639230725</v>
      </c>
    </row>
    <row r="71" spans="4:128" x14ac:dyDescent="0.3">
      <c r="D71" t="str">
        <f>D70</f>
        <v>04_Дніпро</v>
      </c>
      <c r="F71" s="19" t="s">
        <v>18</v>
      </c>
      <c r="G71" s="20" t="s">
        <v>36</v>
      </c>
      <c r="H71" t="s">
        <v>17</v>
      </c>
      <c r="I71" s="21">
        <v>517</v>
      </c>
      <c r="J71" s="21">
        <v>520.5</v>
      </c>
      <c r="K71" s="21">
        <v>508.4</v>
      </c>
      <c r="L71" s="21">
        <v>561.1</v>
      </c>
      <c r="M71" s="21">
        <v>522.5</v>
      </c>
      <c r="N71" s="21">
        <v>420.4</v>
      </c>
      <c r="P71" s="21">
        <v>1549.63</v>
      </c>
      <c r="Q71" s="21">
        <v>1926.3000000000002</v>
      </c>
      <c r="R71" s="21">
        <v>1961.42</v>
      </c>
      <c r="S71" s="21">
        <v>2468.88</v>
      </c>
      <c r="T71" s="21">
        <v>1687.6900000000003</v>
      </c>
      <c r="U71" s="21">
        <v>1682.8900000000003</v>
      </c>
      <c r="W71" s="22">
        <v>2.997350096711799</v>
      </c>
      <c r="X71" s="22">
        <v>3.7008645533141213</v>
      </c>
      <c r="Y71" s="22">
        <v>3.8580251770259641</v>
      </c>
      <c r="Z71" s="22">
        <v>4.4000712885403672</v>
      </c>
      <c r="AA71" s="22">
        <v>3.2300287081339718</v>
      </c>
      <c r="AB71" s="22">
        <v>4.0030685061845874</v>
      </c>
      <c r="AD71" s="21">
        <v>1.8</v>
      </c>
      <c r="AE71" s="21">
        <v>2.2000000000000002</v>
      </c>
      <c r="AF71" s="21">
        <v>2.2999999999999998</v>
      </c>
      <c r="AG71" s="21">
        <v>1.9</v>
      </c>
      <c r="AH71" s="21">
        <v>1.2</v>
      </c>
      <c r="AI71" s="21">
        <v>1.7</v>
      </c>
      <c r="AK71" s="21">
        <v>7.0500000000000007</v>
      </c>
      <c r="AL71" s="21">
        <v>9.41</v>
      </c>
      <c r="AM71" s="21">
        <v>12.940000000000001</v>
      </c>
      <c r="AN71" s="21">
        <v>10.73</v>
      </c>
      <c r="AO71" s="21">
        <v>6.07</v>
      </c>
      <c r="AP71" s="21">
        <v>11.040000000000001</v>
      </c>
      <c r="AR71" s="22">
        <v>3.916666666666667</v>
      </c>
      <c r="AS71" s="22">
        <v>4.2772727272727273</v>
      </c>
      <c r="AT71" s="22">
        <v>5.62608695652174</v>
      </c>
      <c r="AU71" s="22">
        <v>5.647368421052632</v>
      </c>
      <c r="AV71" s="22">
        <v>5.0583333333333336</v>
      </c>
      <c r="AW71" s="22">
        <v>6.4941176470588244</v>
      </c>
      <c r="AY71" s="21">
        <v>0</v>
      </c>
      <c r="AZ71" s="21">
        <v>0</v>
      </c>
      <c r="BA71" s="21">
        <v>0</v>
      </c>
      <c r="BB71" s="21">
        <v>0</v>
      </c>
      <c r="BC71" s="21">
        <v>0</v>
      </c>
      <c r="BD71" s="21">
        <v>0</v>
      </c>
      <c r="BF71" s="21">
        <v>0</v>
      </c>
      <c r="BG71" s="21">
        <v>0</v>
      </c>
      <c r="BH71" s="21">
        <v>0</v>
      </c>
      <c r="BI71" s="21">
        <v>0</v>
      </c>
      <c r="BJ71" s="21">
        <v>0</v>
      </c>
      <c r="BK71" s="21">
        <v>0</v>
      </c>
      <c r="BM71" s="22" t="s">
        <v>5</v>
      </c>
      <c r="BN71" s="22" t="s">
        <v>5</v>
      </c>
      <c r="BO71" s="22" t="s">
        <v>5</v>
      </c>
      <c r="BP71" s="22" t="s">
        <v>5</v>
      </c>
      <c r="BQ71" s="22" t="s">
        <v>5</v>
      </c>
      <c r="BR71" s="22" t="s">
        <v>5</v>
      </c>
      <c r="BT71" s="21">
        <v>515.20000000000005</v>
      </c>
      <c r="BU71" s="21">
        <v>518.29999999999995</v>
      </c>
      <c r="BV71" s="21">
        <v>506.09999999999997</v>
      </c>
      <c r="BW71" s="21">
        <v>559.20000000000005</v>
      </c>
      <c r="BX71" s="21">
        <v>521.29999999999995</v>
      </c>
      <c r="BY71" s="21">
        <v>418.7</v>
      </c>
      <c r="CA71" s="21">
        <v>1542.5800000000002</v>
      </c>
      <c r="CB71" s="21">
        <v>1916.89</v>
      </c>
      <c r="CC71" s="21">
        <v>1948.48</v>
      </c>
      <c r="CD71" s="21">
        <v>2458.15</v>
      </c>
      <c r="CE71" s="21">
        <v>1681.6200000000003</v>
      </c>
      <c r="CF71" s="21">
        <v>1671.8500000000004</v>
      </c>
      <c r="CH71" s="22">
        <v>2.994138198757764</v>
      </c>
      <c r="CI71" s="22">
        <v>3.6984179046884047</v>
      </c>
      <c r="CJ71" s="22">
        <v>3.8499901205295397</v>
      </c>
      <c r="CK71" s="22">
        <v>4.395833333333333</v>
      </c>
      <c r="CL71" s="22">
        <v>3.2258200652215625</v>
      </c>
      <c r="CM71" s="22">
        <v>3.9929543826128504</v>
      </c>
      <c r="CP71" s="22">
        <f t="shared" ref="CP71:CP74" si="131">AVERAGE(W71:Z71)</f>
        <v>3.7390777788980629</v>
      </c>
      <c r="CQ71" s="22">
        <f t="shared" ref="CQ71:CQ74" si="132">AVERAGE(AR71:AU71)</f>
        <v>4.8668486928784418</v>
      </c>
      <c r="CR71" s="22" t="e">
        <f t="shared" ref="CR71:CR74" si="133">AVERAGE(BM71:BP71)</f>
        <v>#DIV/0!</v>
      </c>
      <c r="CS71" s="22">
        <f t="shared" ref="CS71:CS74" si="134">AVERAGE(CH71:CK71)</f>
        <v>3.7345948893272602</v>
      </c>
      <c r="CU71" s="22">
        <f t="shared" ref="CU71:CU74" si="135">CQ71-CS71</f>
        <v>1.1322538035511815</v>
      </c>
      <c r="CV71" s="22" t="e">
        <f t="shared" ref="CV71:CV74" si="136">CR71-CS71</f>
        <v>#DIV/0!</v>
      </c>
      <c r="CX71" s="23">
        <f t="shared" ref="CX71:CX74" si="137">CU71/CS71</f>
        <v>0.30317981925882803</v>
      </c>
      <c r="CY71" s="23" t="e">
        <f t="shared" ref="CY71:CY74" si="138">CV71/CS71</f>
        <v>#DIV/0!</v>
      </c>
      <c r="DA71" s="22">
        <f t="shared" ref="DA71:DA74" si="139">AVERAGE(I71:L71)</f>
        <v>526.75</v>
      </c>
      <c r="DB71" s="22">
        <f t="shared" ref="DB71:DB74" si="140">AVERAGE(AD71:AG71)</f>
        <v>2.0499999999999998</v>
      </c>
      <c r="DC71" s="22">
        <f t="shared" ref="DC71:DC74" si="141">AVERAGE(AY71:BB71)</f>
        <v>0</v>
      </c>
      <c r="DD71" s="22">
        <f t="shared" ref="DD71:DD74" si="142">AVERAGE(BT71:BW71)</f>
        <v>524.70000000000005</v>
      </c>
      <c r="DF71" s="22">
        <f t="shared" ref="DF71:DF74" si="143">M71-DA71</f>
        <v>-4.25</v>
      </c>
      <c r="DG71" s="22">
        <f t="shared" ref="DG71:DG74" si="144">AH71-DB71</f>
        <v>-0.84999999999999987</v>
      </c>
      <c r="DH71" s="22">
        <f t="shared" ref="DH71:DH74" si="145">BC71-DC71</f>
        <v>0</v>
      </c>
      <c r="DI71" s="22">
        <f t="shared" ref="DI71:DI74" si="146">BX71-DD71</f>
        <v>-3.4000000000000909</v>
      </c>
      <c r="DK71" s="22">
        <f t="shared" ref="DK71:DK74" si="147">N71-DA71</f>
        <v>-106.35000000000002</v>
      </c>
      <c r="DL71" s="22">
        <f t="shared" ref="DL71:DL74" si="148">AI71-DB71</f>
        <v>-0.34999999999999987</v>
      </c>
      <c r="DM71" s="22">
        <f t="shared" ref="DM71:DM74" si="149">-BD71-DC71</f>
        <v>0</v>
      </c>
      <c r="DN71" s="22">
        <f t="shared" ref="DN71:DN74" si="150">BY71-DD71</f>
        <v>-106.00000000000006</v>
      </c>
      <c r="DP71" s="19" t="s">
        <v>18</v>
      </c>
      <c r="DQ71" s="20" t="s">
        <v>36</v>
      </c>
      <c r="DR71" s="22">
        <f t="shared" ref="DR71:DS74" si="151">IFERROR(DL71*CU71,0)</f>
        <v>-0.39628883124291336</v>
      </c>
      <c r="DS71" s="22">
        <f t="shared" si="151"/>
        <v>0</v>
      </c>
      <c r="DT71" s="22">
        <f t="shared" ref="DT71:DT74" si="152">DR71+DS71</f>
        <v>-0.39628883124291336</v>
      </c>
      <c r="DV71">
        <f>DV39</f>
        <v>235.66300366300368</v>
      </c>
      <c r="DX71" s="1">
        <f>DV71*DT71*0.001</f>
        <v>-9.3390616288806141E-2</v>
      </c>
    </row>
    <row r="72" spans="4:128" x14ac:dyDescent="0.3">
      <c r="D72" t="str">
        <f t="shared" ref="D72:D97" si="153">D71</f>
        <v>04_Дніпро</v>
      </c>
      <c r="F72" s="19" t="s">
        <v>19</v>
      </c>
      <c r="G72" s="20" t="s">
        <v>38</v>
      </c>
      <c r="H72" t="s">
        <v>17</v>
      </c>
      <c r="I72" s="21">
        <v>309.2</v>
      </c>
      <c r="J72" s="21">
        <v>316.3</v>
      </c>
      <c r="K72" s="21">
        <v>308.7</v>
      </c>
      <c r="L72" s="21">
        <v>303.5</v>
      </c>
      <c r="M72" s="21">
        <v>251.2</v>
      </c>
      <c r="N72" s="21">
        <v>242.9</v>
      </c>
      <c r="P72" s="21">
        <v>1329.7</v>
      </c>
      <c r="Q72" s="21">
        <v>1534.65</v>
      </c>
      <c r="R72" s="21">
        <v>745.0100000000001</v>
      </c>
      <c r="S72" s="21">
        <v>1574.44</v>
      </c>
      <c r="T72" s="21">
        <v>932.28</v>
      </c>
      <c r="U72" s="21">
        <v>1197.1200000000001</v>
      </c>
      <c r="W72" s="22">
        <v>4.3004527813712814</v>
      </c>
      <c r="X72" s="22">
        <v>4.8518811255137528</v>
      </c>
      <c r="Y72" s="22">
        <v>2.4133786848072565</v>
      </c>
      <c r="Z72" s="22">
        <v>5.1876112026359147</v>
      </c>
      <c r="AA72" s="22">
        <v>3.7113057324840764</v>
      </c>
      <c r="AB72" s="22">
        <v>4.9284479209551257</v>
      </c>
      <c r="AD72" s="21">
        <v>3.8</v>
      </c>
      <c r="AE72" s="21">
        <v>6.5</v>
      </c>
      <c r="AF72" s="21">
        <v>4.4000000000000004</v>
      </c>
      <c r="AG72" s="21">
        <v>7.3</v>
      </c>
      <c r="AH72" s="21">
        <v>6.2</v>
      </c>
      <c r="AI72" s="21">
        <v>3.4</v>
      </c>
      <c r="AK72" s="21">
        <v>24.14</v>
      </c>
      <c r="AL72" s="21">
        <v>64.720000000000013</v>
      </c>
      <c r="AM72" s="21">
        <v>32.270000000000003</v>
      </c>
      <c r="AN72" s="21">
        <v>77.34</v>
      </c>
      <c r="AO72" s="21">
        <v>53.34</v>
      </c>
      <c r="AP72" s="21">
        <v>26.85</v>
      </c>
      <c r="AR72" s="22">
        <v>6.3526315789473689</v>
      </c>
      <c r="AS72" s="22">
        <v>9.9569230769230792</v>
      </c>
      <c r="AT72" s="22">
        <v>7.334090909090909</v>
      </c>
      <c r="AU72" s="22">
        <v>10.594520547945207</v>
      </c>
      <c r="AV72" s="22">
        <v>8.6032258064516132</v>
      </c>
      <c r="AW72" s="22">
        <v>7.8970588235294121</v>
      </c>
      <c r="AY72" s="21">
        <v>0</v>
      </c>
      <c r="AZ72" s="21">
        <v>0</v>
      </c>
      <c r="BA72" s="21">
        <v>0</v>
      </c>
      <c r="BB72" s="21">
        <v>0</v>
      </c>
      <c r="BC72" s="21">
        <v>0</v>
      </c>
      <c r="BD72" s="21">
        <v>0</v>
      </c>
      <c r="BF72" s="21">
        <v>0</v>
      </c>
      <c r="BG72" s="21">
        <v>0</v>
      </c>
      <c r="BH72" s="21">
        <v>0</v>
      </c>
      <c r="BI72" s="21">
        <v>0</v>
      </c>
      <c r="BJ72" s="21">
        <v>0</v>
      </c>
      <c r="BK72" s="21">
        <v>0</v>
      </c>
      <c r="BM72" s="22" t="s">
        <v>5</v>
      </c>
      <c r="BN72" s="22" t="s">
        <v>5</v>
      </c>
      <c r="BO72" s="22" t="s">
        <v>5</v>
      </c>
      <c r="BP72" s="22" t="s">
        <v>5</v>
      </c>
      <c r="BQ72" s="22" t="s">
        <v>5</v>
      </c>
      <c r="BR72" s="22" t="s">
        <v>5</v>
      </c>
      <c r="BT72" s="21">
        <v>305.39999999999998</v>
      </c>
      <c r="BU72" s="21">
        <v>309.8</v>
      </c>
      <c r="BV72" s="21">
        <v>304.3</v>
      </c>
      <c r="BW72" s="21">
        <v>296.2</v>
      </c>
      <c r="BX72" s="21">
        <v>245</v>
      </c>
      <c r="BY72" s="21">
        <v>239.5</v>
      </c>
      <c r="CA72" s="21">
        <v>1305.56</v>
      </c>
      <c r="CB72" s="21">
        <v>1469.93</v>
      </c>
      <c r="CC72" s="21">
        <v>712.74000000000012</v>
      </c>
      <c r="CD72" s="21">
        <v>1497.1000000000001</v>
      </c>
      <c r="CE72" s="21">
        <v>878.93999999999994</v>
      </c>
      <c r="CF72" s="21">
        <v>1170.2700000000002</v>
      </c>
      <c r="CH72" s="22">
        <v>4.2749181401440737</v>
      </c>
      <c r="CI72" s="22">
        <v>4.7447708198837963</v>
      </c>
      <c r="CJ72" s="22">
        <v>2.3422280644101221</v>
      </c>
      <c r="CK72" s="22">
        <v>5.0543551654287651</v>
      </c>
      <c r="CL72" s="22">
        <v>3.5875102040816325</v>
      </c>
      <c r="CM72" s="22">
        <v>4.8863048016701471</v>
      </c>
      <c r="CP72" s="22">
        <f t="shared" si="131"/>
        <v>4.1883309485820508</v>
      </c>
      <c r="CQ72" s="22">
        <f t="shared" si="132"/>
        <v>8.5595415282266423</v>
      </c>
      <c r="CR72" s="22" t="e">
        <f t="shared" si="133"/>
        <v>#DIV/0!</v>
      </c>
      <c r="CS72" s="22">
        <f t="shared" si="134"/>
        <v>4.10406804746669</v>
      </c>
      <c r="CU72" s="22">
        <f t="shared" si="135"/>
        <v>4.4554734807599523</v>
      </c>
      <c r="CV72" s="22" t="e">
        <f t="shared" si="136"/>
        <v>#DIV/0!</v>
      </c>
      <c r="CX72" s="23">
        <f t="shared" si="137"/>
        <v>1.0856236858719177</v>
      </c>
      <c r="CY72" s="23" t="e">
        <f t="shared" si="138"/>
        <v>#DIV/0!</v>
      </c>
      <c r="DA72" s="22">
        <f t="shared" si="139"/>
        <v>309.42500000000001</v>
      </c>
      <c r="DB72" s="22">
        <f t="shared" si="140"/>
        <v>5.5</v>
      </c>
      <c r="DC72" s="22">
        <f t="shared" si="141"/>
        <v>0</v>
      </c>
      <c r="DD72" s="22">
        <f t="shared" si="142"/>
        <v>303.92500000000001</v>
      </c>
      <c r="DF72" s="22">
        <f t="shared" si="143"/>
        <v>-58.225000000000023</v>
      </c>
      <c r="DG72" s="22">
        <f t="shared" si="144"/>
        <v>0.70000000000000018</v>
      </c>
      <c r="DH72" s="22">
        <f t="shared" si="145"/>
        <v>0</v>
      </c>
      <c r="DI72" s="22">
        <f t="shared" si="146"/>
        <v>-58.925000000000011</v>
      </c>
      <c r="DK72" s="22">
        <f t="shared" si="147"/>
        <v>-66.525000000000006</v>
      </c>
      <c r="DL72" s="22">
        <f t="shared" si="148"/>
        <v>-2.1</v>
      </c>
      <c r="DM72" s="22">
        <f t="shared" si="149"/>
        <v>0</v>
      </c>
      <c r="DN72" s="22">
        <f t="shared" si="150"/>
        <v>-64.425000000000011</v>
      </c>
      <c r="DP72" s="19" t="s">
        <v>19</v>
      </c>
      <c r="DQ72" s="20" t="s">
        <v>38</v>
      </c>
      <c r="DR72" s="22">
        <f t="shared" si="151"/>
        <v>-9.3564943095959006</v>
      </c>
      <c r="DS72" s="22">
        <f t="shared" si="151"/>
        <v>0</v>
      </c>
      <c r="DT72" s="22">
        <f t="shared" si="152"/>
        <v>-9.3564943095959006</v>
      </c>
      <c r="DV72">
        <f t="shared" ref="DV72:DV97" si="154">DV40</f>
        <v>228.77289377289378</v>
      </c>
      <c r="DX72" s="1">
        <f>DV72*DT72*0.001</f>
        <v>-2.1405122787758684</v>
      </c>
    </row>
    <row r="73" spans="4:128" x14ac:dyDescent="0.3">
      <c r="D73" t="str">
        <f t="shared" si="153"/>
        <v>04_Дніпро</v>
      </c>
      <c r="F73" s="19" t="s">
        <v>20</v>
      </c>
      <c r="G73" s="20" t="s">
        <v>37</v>
      </c>
      <c r="H73" t="s">
        <v>17</v>
      </c>
      <c r="I73" s="21">
        <v>255.9</v>
      </c>
      <c r="J73" s="21">
        <v>248.4</v>
      </c>
      <c r="K73" s="21">
        <v>240.4</v>
      </c>
      <c r="L73" s="21">
        <v>249.3</v>
      </c>
      <c r="M73" s="21">
        <v>219.4</v>
      </c>
      <c r="N73" s="21">
        <v>165</v>
      </c>
      <c r="P73" s="21">
        <v>536.58000000000004</v>
      </c>
      <c r="Q73" s="21">
        <v>731.77</v>
      </c>
      <c r="R73" s="21">
        <v>761.08</v>
      </c>
      <c r="S73" s="21">
        <v>810.95</v>
      </c>
      <c r="T73" s="21">
        <v>603.91000000000008</v>
      </c>
      <c r="U73" s="21">
        <v>455.33000000000004</v>
      </c>
      <c r="W73" s="22">
        <v>2.0968347010550996</v>
      </c>
      <c r="X73" s="22">
        <v>2.9459339774557165</v>
      </c>
      <c r="Y73" s="22">
        <v>3.1658901830282864</v>
      </c>
      <c r="Z73" s="22">
        <v>3.2529081427998396</v>
      </c>
      <c r="AA73" s="22">
        <v>2.752552415679125</v>
      </c>
      <c r="AB73" s="22">
        <v>2.759575757575758</v>
      </c>
      <c r="AD73" s="21">
        <v>0.6</v>
      </c>
      <c r="AE73" s="21">
        <v>1</v>
      </c>
      <c r="AF73" s="21">
        <v>0.5</v>
      </c>
      <c r="AG73" s="21">
        <v>0.27499999999999991</v>
      </c>
      <c r="AH73" s="21">
        <v>0.6</v>
      </c>
      <c r="AI73" s="21">
        <v>0.12499999999999996</v>
      </c>
      <c r="AK73" s="21">
        <v>2.34</v>
      </c>
      <c r="AL73" s="21">
        <v>4.5200000000000005</v>
      </c>
      <c r="AM73" s="21">
        <v>2.2800000000000002</v>
      </c>
      <c r="AN73" s="21">
        <v>1.1000000000000019</v>
      </c>
      <c r="AO73" s="21">
        <v>3.6799999999999997</v>
      </c>
      <c r="AP73" s="21">
        <v>0.54500000000000015</v>
      </c>
      <c r="AR73" s="22">
        <v>3.9</v>
      </c>
      <c r="AS73" s="22">
        <v>4.5200000000000005</v>
      </c>
      <c r="AT73" s="22">
        <v>4.5600000000000005</v>
      </c>
      <c r="AU73" s="22">
        <v>4.000000000000008</v>
      </c>
      <c r="AV73" s="22">
        <v>6.1333333333333329</v>
      </c>
      <c r="AW73" s="22">
        <v>4.360000000000003</v>
      </c>
      <c r="AY73" s="21">
        <v>0</v>
      </c>
      <c r="AZ73" s="21">
        <v>0</v>
      </c>
      <c r="BA73" s="21">
        <v>0</v>
      </c>
      <c r="BB73" s="21">
        <v>0</v>
      </c>
      <c r="BC73" s="21">
        <v>0</v>
      </c>
      <c r="BD73" s="21">
        <v>0</v>
      </c>
      <c r="BF73" s="21">
        <v>0</v>
      </c>
      <c r="BG73" s="21">
        <v>0</v>
      </c>
      <c r="BH73" s="21">
        <v>0</v>
      </c>
      <c r="BI73" s="21">
        <v>0</v>
      </c>
      <c r="BJ73" s="21">
        <v>0</v>
      </c>
      <c r="BK73" s="21">
        <v>0</v>
      </c>
      <c r="BM73" s="22" t="s">
        <v>5</v>
      </c>
      <c r="BN73" s="22" t="s">
        <v>5</v>
      </c>
      <c r="BO73" s="22" t="s">
        <v>5</v>
      </c>
      <c r="BP73" s="22" t="s">
        <v>5</v>
      </c>
      <c r="BQ73" s="22" t="s">
        <v>5</v>
      </c>
      <c r="BR73" s="22" t="s">
        <v>5</v>
      </c>
      <c r="BT73" s="21">
        <v>255.3</v>
      </c>
      <c r="BU73" s="21">
        <v>247.4</v>
      </c>
      <c r="BV73" s="21">
        <v>239.9</v>
      </c>
      <c r="BW73" s="21">
        <v>249.02500000000001</v>
      </c>
      <c r="BX73" s="21">
        <v>218.8</v>
      </c>
      <c r="BY73" s="21">
        <v>164.875</v>
      </c>
      <c r="CA73" s="21">
        <v>534.24</v>
      </c>
      <c r="CB73" s="21">
        <v>727.25</v>
      </c>
      <c r="CC73" s="21">
        <v>758.80000000000007</v>
      </c>
      <c r="CD73" s="21">
        <v>809.85</v>
      </c>
      <c r="CE73" s="21">
        <v>600.23000000000013</v>
      </c>
      <c r="CF73" s="21">
        <v>454.78500000000003</v>
      </c>
      <c r="CH73" s="22">
        <v>2.0925969447708579</v>
      </c>
      <c r="CI73" s="22">
        <v>2.9395715440582051</v>
      </c>
      <c r="CJ73" s="22">
        <v>3.1629845769070446</v>
      </c>
      <c r="CK73" s="22">
        <v>3.2520831241843187</v>
      </c>
      <c r="CL73" s="22">
        <v>2.743281535648995</v>
      </c>
      <c r="CM73" s="22">
        <v>2.7583623957543595</v>
      </c>
      <c r="CP73" s="22">
        <f t="shared" si="131"/>
        <v>2.8653917510847355</v>
      </c>
      <c r="CQ73" s="22">
        <f t="shared" si="132"/>
        <v>4.2450000000000019</v>
      </c>
      <c r="CR73" s="22" t="e">
        <f t="shared" si="133"/>
        <v>#DIV/0!</v>
      </c>
      <c r="CS73" s="22">
        <f t="shared" si="134"/>
        <v>2.8618090474801066</v>
      </c>
      <c r="CU73" s="22">
        <f t="shared" si="135"/>
        <v>1.3831909525198953</v>
      </c>
      <c r="CV73" s="22" t="e">
        <f t="shared" si="136"/>
        <v>#DIV/0!</v>
      </c>
      <c r="CX73" s="23">
        <f t="shared" si="137"/>
        <v>0.4833274790775538</v>
      </c>
      <c r="CY73" s="23" t="e">
        <f t="shared" si="138"/>
        <v>#DIV/0!</v>
      </c>
      <c r="DA73" s="22">
        <f t="shared" si="139"/>
        <v>248.5</v>
      </c>
      <c r="DB73" s="22">
        <f t="shared" si="140"/>
        <v>0.59375</v>
      </c>
      <c r="DC73" s="22">
        <f t="shared" si="141"/>
        <v>0</v>
      </c>
      <c r="DD73" s="22">
        <f t="shared" si="142"/>
        <v>247.90625</v>
      </c>
      <c r="DF73" s="22">
        <f t="shared" si="143"/>
        <v>-29.099999999999994</v>
      </c>
      <c r="DG73" s="22">
        <f t="shared" si="144"/>
        <v>6.2499999999999778E-3</v>
      </c>
      <c r="DH73" s="22">
        <f t="shared" si="145"/>
        <v>0</v>
      </c>
      <c r="DI73" s="22">
        <f t="shared" si="146"/>
        <v>-29.106249999999989</v>
      </c>
      <c r="DK73" s="22">
        <f t="shared" si="147"/>
        <v>-83.5</v>
      </c>
      <c r="DL73" s="22">
        <f t="shared" si="148"/>
        <v>-0.46875000000000006</v>
      </c>
      <c r="DM73" s="22">
        <f t="shared" si="149"/>
        <v>0</v>
      </c>
      <c r="DN73" s="22">
        <f t="shared" si="150"/>
        <v>-83.03125</v>
      </c>
      <c r="DP73" s="19" t="s">
        <v>20</v>
      </c>
      <c r="DQ73" s="20" t="s">
        <v>37</v>
      </c>
      <c r="DR73" s="22">
        <f t="shared" si="151"/>
        <v>-0.648370758993701</v>
      </c>
      <c r="DS73" s="22">
        <f t="shared" si="151"/>
        <v>0</v>
      </c>
      <c r="DT73" s="22">
        <f t="shared" si="152"/>
        <v>-0.648370758993701</v>
      </c>
      <c r="DV73">
        <f t="shared" si="154"/>
        <v>214.74725274725276</v>
      </c>
      <c r="DX73" s="1">
        <f>DV73*DT73*0.001</f>
        <v>-0.13923583925554844</v>
      </c>
    </row>
    <row r="74" spans="4:128" x14ac:dyDescent="0.3">
      <c r="D74" t="str">
        <f t="shared" si="153"/>
        <v>04_Дніпро</v>
      </c>
      <c r="F74" s="19"/>
      <c r="G74" s="20" t="s">
        <v>64</v>
      </c>
      <c r="H74" t="s">
        <v>17</v>
      </c>
      <c r="I74" s="24">
        <v>39.800000000000097</v>
      </c>
      <c r="J74" s="24">
        <v>40.500000000000028</v>
      </c>
      <c r="K74" s="24">
        <v>38.299999999999983</v>
      </c>
      <c r="L74" s="24">
        <v>36.300000000000011</v>
      </c>
      <c r="M74" s="24">
        <v>27.299999999999983</v>
      </c>
      <c r="N74" s="24">
        <v>26.700000000000017</v>
      </c>
      <c r="O74" s="25"/>
      <c r="P74" s="24">
        <v>71.559999999999604</v>
      </c>
      <c r="Q74" s="24">
        <v>92.670000000000073</v>
      </c>
      <c r="R74" s="24">
        <v>72.039999999999964</v>
      </c>
      <c r="S74" s="24">
        <v>94.500000000000227</v>
      </c>
      <c r="T74" s="24">
        <v>47.3900000000001</v>
      </c>
      <c r="U74" s="24">
        <v>61.809999999999604</v>
      </c>
      <c r="V74" s="25"/>
      <c r="W74" s="26">
        <v>1.7979899497487295</v>
      </c>
      <c r="X74" s="26">
        <v>2.2881481481481485</v>
      </c>
      <c r="Y74" s="26">
        <v>1.8809399477806787</v>
      </c>
      <c r="Z74" s="26">
        <v>2.6033057851239723</v>
      </c>
      <c r="AA74" s="26">
        <v>1.7358974358974406</v>
      </c>
      <c r="AB74" s="26">
        <v>2.3149812734082236</v>
      </c>
      <c r="AC74" s="25"/>
      <c r="AD74" s="24">
        <v>0.50000000000000056</v>
      </c>
      <c r="AE74" s="24">
        <v>0.29999999999999982</v>
      </c>
      <c r="AF74" s="24">
        <v>9.9999999999999645E-2</v>
      </c>
      <c r="AG74" s="24">
        <v>0.7249999999999992</v>
      </c>
      <c r="AH74" s="24">
        <v>0.49999999999999967</v>
      </c>
      <c r="AI74" s="24">
        <v>0.47500000000000014</v>
      </c>
      <c r="AJ74" s="25"/>
      <c r="AK74" s="24">
        <v>0.60999999999999943</v>
      </c>
      <c r="AL74" s="24">
        <v>0.90000000000000124</v>
      </c>
      <c r="AM74" s="24">
        <v>0.21000000000000174</v>
      </c>
      <c r="AN74" s="24">
        <v>3.0500000000000038</v>
      </c>
      <c r="AO74" s="24">
        <v>0.53999999999999204</v>
      </c>
      <c r="AP74" s="24">
        <v>1.485000000000001</v>
      </c>
      <c r="AQ74" s="25"/>
      <c r="AR74" s="26">
        <v>1.2199999999999975</v>
      </c>
      <c r="AS74" s="26">
        <v>3.0000000000000058</v>
      </c>
      <c r="AT74" s="26">
        <v>2.100000000000025</v>
      </c>
      <c r="AU74" s="26">
        <v>4.2068965517241477</v>
      </c>
      <c r="AV74" s="26">
        <v>1.0799999999999847</v>
      </c>
      <c r="AW74" s="26">
        <v>3.1263157894736855</v>
      </c>
      <c r="AX74" s="25"/>
      <c r="AY74" s="24">
        <v>0</v>
      </c>
      <c r="AZ74" s="24">
        <v>0</v>
      </c>
      <c r="BA74" s="24">
        <v>0</v>
      </c>
      <c r="BB74" s="24">
        <v>0</v>
      </c>
      <c r="BC74" s="24">
        <v>0</v>
      </c>
      <c r="BD74" s="24">
        <v>0</v>
      </c>
      <c r="BE74" s="25"/>
      <c r="BF74" s="24">
        <v>0</v>
      </c>
      <c r="BG74" s="24">
        <v>0</v>
      </c>
      <c r="BH74" s="24">
        <v>0</v>
      </c>
      <c r="BI74" s="24">
        <v>0</v>
      </c>
      <c r="BJ74" s="24">
        <v>0</v>
      </c>
      <c r="BK74" s="24">
        <v>0</v>
      </c>
      <c r="BL74" s="25"/>
      <c r="BM74" s="26" t="s">
        <v>5</v>
      </c>
      <c r="BN74" s="26" t="s">
        <v>5</v>
      </c>
      <c r="BO74" s="26" t="s">
        <v>5</v>
      </c>
      <c r="BP74" s="26" t="s">
        <v>5</v>
      </c>
      <c r="BQ74" s="26" t="s">
        <v>5</v>
      </c>
      <c r="BR74" s="26" t="s">
        <v>5</v>
      </c>
      <c r="BS74" s="25"/>
      <c r="BT74" s="29">
        <v>39.300000000000097</v>
      </c>
      <c r="BU74" s="29">
        <v>40.200000000000031</v>
      </c>
      <c r="BV74" s="29">
        <v>38.199999999999982</v>
      </c>
      <c r="BW74" s="29">
        <v>35.57500000000001</v>
      </c>
      <c r="BX74" s="29">
        <v>26.799999999999983</v>
      </c>
      <c r="BY74" s="29">
        <v>26.225000000000016</v>
      </c>
      <c r="BZ74" s="25"/>
      <c r="CA74" s="29">
        <v>70.949999999999605</v>
      </c>
      <c r="CB74" s="29">
        <v>91.770000000000067</v>
      </c>
      <c r="CC74" s="29">
        <v>71.829999999999956</v>
      </c>
      <c r="CD74" s="29">
        <v>91.45000000000023</v>
      </c>
      <c r="CE74" s="29">
        <v>46.850000000000108</v>
      </c>
      <c r="CF74" s="29">
        <v>60.324999999999605</v>
      </c>
      <c r="CG74" s="25"/>
      <c r="CH74" s="26">
        <v>1.8053435114503671</v>
      </c>
      <c r="CI74" s="26">
        <v>2.2828358208955222</v>
      </c>
      <c r="CJ74" s="26">
        <v>1.8803664921465966</v>
      </c>
      <c r="CK74" s="26">
        <v>2.5706254392129364</v>
      </c>
      <c r="CL74" s="26">
        <v>1.748134328358214</v>
      </c>
      <c r="CM74" s="26">
        <v>2.3002859866539396</v>
      </c>
      <c r="CP74" s="22">
        <f t="shared" si="131"/>
        <v>2.1425959577003821</v>
      </c>
      <c r="CQ74" s="22">
        <f t="shared" si="132"/>
        <v>2.6317241379310441</v>
      </c>
      <c r="CR74" s="22" t="e">
        <f t="shared" si="133"/>
        <v>#DIV/0!</v>
      </c>
      <c r="CS74" s="22">
        <f t="shared" si="134"/>
        <v>2.1347928159263558</v>
      </c>
      <c r="CU74" s="22">
        <f t="shared" si="135"/>
        <v>0.49693132200468826</v>
      </c>
      <c r="CV74" s="22" t="e">
        <f t="shared" si="136"/>
        <v>#DIV/0!</v>
      </c>
      <c r="CX74" s="23">
        <f t="shared" si="137"/>
        <v>0.23277730667697308</v>
      </c>
      <c r="CY74" s="23" t="e">
        <f t="shared" si="138"/>
        <v>#DIV/0!</v>
      </c>
      <c r="DA74" s="22">
        <f t="shared" si="139"/>
        <v>38.72500000000003</v>
      </c>
      <c r="DB74" s="22">
        <f t="shared" si="140"/>
        <v>0.40624999999999978</v>
      </c>
      <c r="DC74" s="22">
        <f t="shared" si="141"/>
        <v>0</v>
      </c>
      <c r="DD74" s="22">
        <f t="shared" si="142"/>
        <v>38.31875000000003</v>
      </c>
      <c r="DF74" s="22">
        <f t="shared" si="143"/>
        <v>-11.425000000000047</v>
      </c>
      <c r="DG74" s="22">
        <f t="shared" si="144"/>
        <v>9.3749999999999889E-2</v>
      </c>
      <c r="DH74" s="22">
        <f t="shared" si="145"/>
        <v>0</v>
      </c>
      <c r="DI74" s="22">
        <f t="shared" si="146"/>
        <v>-11.518750000000047</v>
      </c>
      <c r="DK74" s="22">
        <f t="shared" si="147"/>
        <v>-12.025000000000013</v>
      </c>
      <c r="DL74" s="22">
        <f t="shared" si="148"/>
        <v>6.8750000000000366E-2</v>
      </c>
      <c r="DM74" s="22">
        <f t="shared" si="149"/>
        <v>0</v>
      </c>
      <c r="DN74" s="22">
        <f t="shared" si="150"/>
        <v>-12.093750000000014</v>
      </c>
      <c r="DP74" s="19"/>
      <c r="DQ74" s="20" t="s">
        <v>64</v>
      </c>
      <c r="DR74" s="22">
        <f t="shared" si="151"/>
        <v>3.4164028387822502E-2</v>
      </c>
      <c r="DS74" s="22">
        <f t="shared" si="151"/>
        <v>0</v>
      </c>
      <c r="DT74" s="22">
        <f t="shared" si="152"/>
        <v>3.4164028387822502E-2</v>
      </c>
      <c r="DV74">
        <f t="shared" si="154"/>
        <v>230.62637362637363</v>
      </c>
      <c r="DX74" s="1">
        <f>DV74*DT74*0.001</f>
        <v>7.8791259755519871E-3</v>
      </c>
    </row>
    <row r="75" spans="4:128" x14ac:dyDescent="0.3">
      <c r="D75" t="str">
        <f t="shared" si="153"/>
        <v>04_Дніпро</v>
      </c>
      <c r="H75" t="s">
        <v>17</v>
      </c>
      <c r="P75" s="2"/>
      <c r="Q75" s="2"/>
      <c r="R75" s="2"/>
      <c r="S75" s="2"/>
      <c r="T75" s="2"/>
      <c r="U75" s="2"/>
      <c r="AK75" s="2"/>
      <c r="AL75" s="2"/>
      <c r="AM75" s="2"/>
      <c r="AN75" s="2"/>
      <c r="AO75" s="2"/>
      <c r="AP75" s="2"/>
      <c r="BF75" s="2"/>
      <c r="BG75" s="2"/>
      <c r="BH75" s="2"/>
      <c r="BI75" s="2"/>
      <c r="BJ75" s="2"/>
      <c r="BK75" s="2"/>
      <c r="DV75">
        <f t="shared" si="154"/>
        <v>0</v>
      </c>
    </row>
    <row r="76" spans="4:128" x14ac:dyDescent="0.3">
      <c r="D76" t="str">
        <f t="shared" si="153"/>
        <v>04_Дніпро</v>
      </c>
      <c r="F76" s="27" t="s">
        <v>21</v>
      </c>
      <c r="G76" s="28" t="s">
        <v>39</v>
      </c>
      <c r="H76" t="s">
        <v>17</v>
      </c>
      <c r="I76" s="21">
        <v>22.2</v>
      </c>
      <c r="J76" s="21">
        <v>18.2</v>
      </c>
      <c r="K76" s="21">
        <v>17.100000000000001</v>
      </c>
      <c r="L76" s="21">
        <v>18</v>
      </c>
      <c r="M76" s="21">
        <v>13.4</v>
      </c>
      <c r="N76" s="21">
        <v>12.6</v>
      </c>
      <c r="P76" s="21">
        <v>31.07</v>
      </c>
      <c r="Q76" s="21">
        <v>39.53</v>
      </c>
      <c r="R76" s="21">
        <v>37.510000000000005</v>
      </c>
      <c r="S76" s="21">
        <v>41.14</v>
      </c>
      <c r="T76" s="21">
        <v>21.290000000000003</v>
      </c>
      <c r="U76" s="21">
        <v>32.020000000000003</v>
      </c>
      <c r="W76" s="22">
        <v>1.3995495495495496</v>
      </c>
      <c r="X76" s="22">
        <v>2.1719780219780223</v>
      </c>
      <c r="Y76" s="22">
        <v>2.1935672514619884</v>
      </c>
      <c r="Z76" s="22">
        <v>2.2855555555555558</v>
      </c>
      <c r="AA76" s="22">
        <v>1.5888059701492538</v>
      </c>
      <c r="AB76" s="22">
        <v>2.5412698412698416</v>
      </c>
      <c r="AD76" s="21">
        <v>9.9999999999999645E-2</v>
      </c>
      <c r="AE76" s="21">
        <v>0.21666666666666665</v>
      </c>
      <c r="AF76" s="21">
        <v>0.15000000000000005</v>
      </c>
      <c r="AG76" s="21">
        <v>8.0000000000000016E-2</v>
      </c>
      <c r="AH76" s="21">
        <v>0.15</v>
      </c>
      <c r="AI76" s="21">
        <v>0.2</v>
      </c>
      <c r="AK76" s="21">
        <v>0.21499999999999986</v>
      </c>
      <c r="AL76" s="21">
        <v>0.44166666666666671</v>
      </c>
      <c r="AM76" s="21">
        <v>0.4024999999999998</v>
      </c>
      <c r="AN76" s="21">
        <v>0.246</v>
      </c>
      <c r="AO76" s="21">
        <v>0.64500000000000002</v>
      </c>
      <c r="AP76" s="21">
        <v>0.42500000000000004</v>
      </c>
      <c r="AR76" s="22">
        <v>2.1500000000000061</v>
      </c>
      <c r="AS76" s="22">
        <v>2.0384615384615388</v>
      </c>
      <c r="AT76" s="22">
        <v>2.6833333333333309</v>
      </c>
      <c r="AU76" s="22">
        <v>3.0749999999999993</v>
      </c>
      <c r="AV76" s="22">
        <v>4.3000000000000007</v>
      </c>
      <c r="AW76" s="22">
        <v>2.125</v>
      </c>
      <c r="AY76" s="21">
        <v>0</v>
      </c>
      <c r="AZ76" s="21">
        <v>0</v>
      </c>
      <c r="BA76" s="21">
        <v>0</v>
      </c>
      <c r="BB76" s="21">
        <v>0</v>
      </c>
      <c r="BC76" s="21">
        <v>0</v>
      </c>
      <c r="BD76" s="21">
        <v>0</v>
      </c>
      <c r="BF76" s="21">
        <v>0</v>
      </c>
      <c r="BG76" s="21">
        <v>0</v>
      </c>
      <c r="BH76" s="21">
        <v>0</v>
      </c>
      <c r="BI76" s="21">
        <v>0</v>
      </c>
      <c r="BJ76" s="21">
        <v>0</v>
      </c>
      <c r="BK76" s="21">
        <v>0</v>
      </c>
      <c r="BM76" s="22" t="s">
        <v>5</v>
      </c>
      <c r="BN76" s="22" t="s">
        <v>5</v>
      </c>
      <c r="BO76" s="22" t="s">
        <v>5</v>
      </c>
      <c r="BP76" s="22" t="s">
        <v>5</v>
      </c>
      <c r="BQ76" s="22" t="s">
        <v>5</v>
      </c>
      <c r="BR76" s="22" t="s">
        <v>5</v>
      </c>
      <c r="BT76" s="21">
        <v>22.1</v>
      </c>
      <c r="BU76" s="21">
        <v>17.983333333333334</v>
      </c>
      <c r="BV76" s="21">
        <v>16.950000000000003</v>
      </c>
      <c r="BW76" s="21">
        <v>17.920000000000002</v>
      </c>
      <c r="BX76" s="21">
        <v>13.25</v>
      </c>
      <c r="BY76" s="21">
        <v>12.4</v>
      </c>
      <c r="CA76" s="21">
        <v>30.855</v>
      </c>
      <c r="CB76" s="21">
        <v>39.088333333333331</v>
      </c>
      <c r="CC76" s="21">
        <v>37.107500000000009</v>
      </c>
      <c r="CD76" s="21">
        <v>40.893999999999998</v>
      </c>
      <c r="CE76" s="21">
        <v>20.645000000000003</v>
      </c>
      <c r="CF76" s="21">
        <v>31.595000000000002</v>
      </c>
      <c r="CH76" s="22">
        <v>1.3961538461538461</v>
      </c>
      <c r="CI76" s="22">
        <v>2.1735866543095455</v>
      </c>
      <c r="CJ76" s="22">
        <v>2.1892330383480827</v>
      </c>
      <c r="CK76" s="22">
        <v>2.2820312499999997</v>
      </c>
      <c r="CL76" s="22">
        <v>1.55811320754717</v>
      </c>
      <c r="CM76" s="22">
        <v>2.5479838709677423</v>
      </c>
      <c r="CP76" s="22">
        <f t="shared" ref="CP76:CP78" si="155">AVERAGE(W76:Z76)</f>
        <v>2.0126625946362791</v>
      </c>
      <c r="CQ76" s="22">
        <f t="shared" ref="CQ76:CQ77" si="156">AVERAGE(AR76:AU76)</f>
        <v>2.4866987179487188</v>
      </c>
      <c r="CR76" s="22" t="e">
        <f t="shared" ref="CR76:CR78" si="157">AVERAGE(BM76:BP76)</f>
        <v>#DIV/0!</v>
      </c>
      <c r="CS76" s="22">
        <f t="shared" ref="CS76:CS78" si="158">AVERAGE(CH76:CK76)</f>
        <v>2.0102511972028685</v>
      </c>
      <c r="CU76" s="22">
        <f t="shared" ref="CU76:CU77" si="159">CQ76-CS76</f>
        <v>0.47644752074585028</v>
      </c>
      <c r="CV76" s="22" t="e">
        <f t="shared" ref="CV76:CV78" si="160">CR76-CS76</f>
        <v>#DIV/0!</v>
      </c>
      <c r="CX76" s="23">
        <f t="shared" ref="CX76:CX78" si="161">CU76/CS76</f>
        <v>0.23700894764236205</v>
      </c>
      <c r="CY76" s="23" t="e">
        <f t="shared" ref="CY76:CY78" si="162">CV76/CS76</f>
        <v>#DIV/0!</v>
      </c>
      <c r="DA76" s="22">
        <f t="shared" ref="DA76:DA78" si="163">AVERAGE(I76:L76)</f>
        <v>18.875</v>
      </c>
      <c r="DB76" s="22">
        <f t="shared" ref="DB76:DB78" si="164">AVERAGE(AD76:AG76)</f>
        <v>0.1366666666666666</v>
      </c>
      <c r="DC76" s="22">
        <f t="shared" ref="DC76:DC78" si="165">AVERAGE(AY76:BB76)</f>
        <v>0</v>
      </c>
      <c r="DD76" s="22">
        <f t="shared" ref="DD76:DD78" si="166">AVERAGE(BT76:BW76)</f>
        <v>18.738333333333337</v>
      </c>
      <c r="DF76" s="22">
        <f t="shared" ref="DF76:DF78" si="167">M76-DA76</f>
        <v>-5.4749999999999996</v>
      </c>
      <c r="DG76" s="22">
        <f t="shared" ref="DG76:DG78" si="168">AH76-DB76</f>
        <v>1.3333333333333391E-2</v>
      </c>
      <c r="DH76" s="22">
        <f t="shared" ref="DH76:DH78" si="169">BC76-DC76</f>
        <v>0</v>
      </c>
      <c r="DI76" s="22">
        <f t="shared" ref="DI76:DI78" si="170">BX76-DD76</f>
        <v>-5.4883333333333368</v>
      </c>
      <c r="DK76" s="22">
        <f t="shared" ref="DK76:DK78" si="171">N76-DA76</f>
        <v>-6.2750000000000004</v>
      </c>
      <c r="DL76" s="22">
        <f t="shared" ref="DL76:DL78" si="172">AI76-DB76</f>
        <v>6.3333333333333408E-2</v>
      </c>
      <c r="DM76" s="22">
        <f t="shared" ref="DM76:DM78" si="173">-BD76-DC76</f>
        <v>0</v>
      </c>
      <c r="DN76" s="22">
        <f t="shared" ref="DN76:DN78" si="174">BY76-DD76</f>
        <v>-6.3383333333333365</v>
      </c>
      <c r="DP76" s="27" t="s">
        <v>21</v>
      </c>
      <c r="DQ76" s="28" t="s">
        <v>39</v>
      </c>
      <c r="DR76" s="22">
        <f t="shared" ref="DR76:DS78" si="175">IFERROR(DL76*CU76,0)</f>
        <v>3.0175009647237221E-2</v>
      </c>
      <c r="DS76" s="22">
        <f t="shared" si="175"/>
        <v>0</v>
      </c>
      <c r="DT76" s="22">
        <f t="shared" ref="DT76:DT78" si="176">DR76+DS76</f>
        <v>3.0175009647237221E-2</v>
      </c>
      <c r="DV76">
        <f t="shared" si="154"/>
        <v>0</v>
      </c>
    </row>
    <row r="77" spans="4:128" x14ac:dyDescent="0.3">
      <c r="D77" t="str">
        <f t="shared" si="153"/>
        <v>04_Дніпро</v>
      </c>
      <c r="F77" s="27" t="s">
        <v>22</v>
      </c>
      <c r="G77" s="28" t="s">
        <v>40</v>
      </c>
      <c r="H77" t="s">
        <v>17</v>
      </c>
      <c r="I77" s="21">
        <v>20.8</v>
      </c>
      <c r="J77" s="21">
        <v>17.5</v>
      </c>
      <c r="K77" s="21">
        <v>16.600000000000001</v>
      </c>
      <c r="L77" s="21">
        <v>17.600000000000001</v>
      </c>
      <c r="M77" s="21">
        <v>12.9</v>
      </c>
      <c r="N77" s="21">
        <v>12.1</v>
      </c>
      <c r="P77" s="21">
        <v>29.660000000000004</v>
      </c>
      <c r="Q77" s="21">
        <v>38.910000000000004</v>
      </c>
      <c r="R77" s="21">
        <v>37.21</v>
      </c>
      <c r="S77" s="21">
        <v>40.47</v>
      </c>
      <c r="T77" s="21">
        <v>20.94</v>
      </c>
      <c r="U77" s="21">
        <v>31.54</v>
      </c>
      <c r="W77" s="22">
        <v>1.4259615384615385</v>
      </c>
      <c r="X77" s="22">
        <v>2.2234285714285718</v>
      </c>
      <c r="Y77" s="22">
        <v>2.241566265060241</v>
      </c>
      <c r="Z77" s="22">
        <v>2.2994318181818181</v>
      </c>
      <c r="AA77" s="22">
        <v>1.6232558139534885</v>
      </c>
      <c r="AB77" s="22">
        <v>2.6066115702479338</v>
      </c>
      <c r="AD77" s="21">
        <v>9.9999999999999881E-2</v>
      </c>
      <c r="AE77" s="21">
        <v>0.27499999999999997</v>
      </c>
      <c r="AF77" s="21">
        <v>0.14000000000000001</v>
      </c>
      <c r="AG77" s="21">
        <v>0.10000000000000005</v>
      </c>
      <c r="AH77" s="21">
        <v>0.15</v>
      </c>
      <c r="AI77" s="21">
        <v>0</v>
      </c>
      <c r="AK77" s="21">
        <v>0.2099999999999993</v>
      </c>
      <c r="AL77" s="21">
        <v>0.5575</v>
      </c>
      <c r="AM77" s="21">
        <v>0.3539999999999997</v>
      </c>
      <c r="AN77" s="21">
        <v>0.29249999999999998</v>
      </c>
      <c r="AO77" s="21">
        <v>0.64500000000000002</v>
      </c>
      <c r="AP77" s="21">
        <v>0</v>
      </c>
      <c r="AR77" s="22">
        <v>2.0999999999999956</v>
      </c>
      <c r="AS77" s="22">
        <v>2.0272727272727273</v>
      </c>
      <c r="AT77" s="22">
        <v>2.5285714285714262</v>
      </c>
      <c r="AU77" s="22">
        <v>2.9249999999999985</v>
      </c>
      <c r="AV77" s="22">
        <v>4.3000000000000007</v>
      </c>
      <c r="AW77" s="22" t="s">
        <v>5</v>
      </c>
      <c r="AY77" s="21">
        <v>0</v>
      </c>
      <c r="AZ77" s="21">
        <v>0</v>
      </c>
      <c r="BA77" s="21">
        <v>0</v>
      </c>
      <c r="BB77" s="21">
        <v>0</v>
      </c>
      <c r="BC77" s="21">
        <v>0</v>
      </c>
      <c r="BD77" s="21">
        <v>0</v>
      </c>
      <c r="BF77" s="21">
        <v>0</v>
      </c>
      <c r="BG77" s="21">
        <v>0</v>
      </c>
      <c r="BH77" s="21">
        <v>0</v>
      </c>
      <c r="BI77" s="21">
        <v>0</v>
      </c>
      <c r="BJ77" s="21">
        <v>0</v>
      </c>
      <c r="BK77" s="21">
        <v>0</v>
      </c>
      <c r="BM77" s="22" t="s">
        <v>5</v>
      </c>
      <c r="BN77" s="22" t="s">
        <v>5</v>
      </c>
      <c r="BO77" s="22" t="s">
        <v>5</v>
      </c>
      <c r="BP77" s="22" t="s">
        <v>5</v>
      </c>
      <c r="BQ77" s="22" t="s">
        <v>5</v>
      </c>
      <c r="BR77" s="22" t="s">
        <v>5</v>
      </c>
      <c r="BT77" s="21">
        <v>20.7</v>
      </c>
      <c r="BU77" s="21">
        <v>17.225000000000001</v>
      </c>
      <c r="BV77" s="21">
        <v>16.46</v>
      </c>
      <c r="BW77" s="21">
        <v>17.5</v>
      </c>
      <c r="BX77" s="21">
        <v>12.75</v>
      </c>
      <c r="BY77" s="21">
        <v>12.1</v>
      </c>
      <c r="CA77" s="21">
        <v>29.450000000000003</v>
      </c>
      <c r="CB77" s="21">
        <v>38.352500000000006</v>
      </c>
      <c r="CC77" s="21">
        <v>36.856000000000002</v>
      </c>
      <c r="CD77" s="21">
        <v>40.177500000000002</v>
      </c>
      <c r="CE77" s="21">
        <v>20.295000000000002</v>
      </c>
      <c r="CF77" s="21">
        <v>31.54</v>
      </c>
      <c r="CH77" s="22">
        <v>1.4227053140096619</v>
      </c>
      <c r="CI77" s="22">
        <v>2.2265602322206099</v>
      </c>
      <c r="CJ77" s="22">
        <v>2.2391251518833535</v>
      </c>
      <c r="CK77" s="22">
        <v>2.2958571428571428</v>
      </c>
      <c r="CL77" s="22">
        <v>1.591764705882353</v>
      </c>
      <c r="CM77" s="22">
        <v>2.6066115702479338</v>
      </c>
      <c r="CP77" s="22">
        <f t="shared" si="155"/>
        <v>2.0475970482830421</v>
      </c>
      <c r="CQ77" s="22">
        <f t="shared" si="156"/>
        <v>2.3952110389610373</v>
      </c>
      <c r="CR77" s="22" t="e">
        <f t="shared" si="157"/>
        <v>#DIV/0!</v>
      </c>
      <c r="CS77" s="22">
        <f t="shared" si="158"/>
        <v>2.0460619602426919</v>
      </c>
      <c r="CU77" s="22">
        <f t="shared" si="159"/>
        <v>0.34914907871834533</v>
      </c>
      <c r="CV77" s="22" t="e">
        <f t="shared" si="160"/>
        <v>#DIV/0!</v>
      </c>
      <c r="CX77" s="23">
        <f t="shared" si="161"/>
        <v>0.17064443086412265</v>
      </c>
      <c r="CY77" s="23" t="e">
        <f t="shared" si="162"/>
        <v>#DIV/0!</v>
      </c>
      <c r="DA77" s="22">
        <f t="shared" si="163"/>
        <v>18.125</v>
      </c>
      <c r="DB77" s="22">
        <f t="shared" si="164"/>
        <v>0.15375</v>
      </c>
      <c r="DC77" s="22">
        <f t="shared" si="165"/>
        <v>0</v>
      </c>
      <c r="DD77" s="22">
        <f t="shared" si="166"/>
        <v>17.971249999999998</v>
      </c>
      <c r="DF77" s="22">
        <f t="shared" si="167"/>
        <v>-5.2249999999999996</v>
      </c>
      <c r="DG77" s="22">
        <f t="shared" si="168"/>
        <v>-3.7500000000000033E-3</v>
      </c>
      <c r="DH77" s="22">
        <f t="shared" si="169"/>
        <v>0</v>
      </c>
      <c r="DI77" s="22">
        <f t="shared" si="170"/>
        <v>-5.2212499999999977</v>
      </c>
      <c r="DK77" s="22">
        <f t="shared" si="171"/>
        <v>-6.0250000000000004</v>
      </c>
      <c r="DL77" s="22">
        <f t="shared" si="172"/>
        <v>-0.15375</v>
      </c>
      <c r="DM77" s="22">
        <f t="shared" si="173"/>
        <v>0</v>
      </c>
      <c r="DN77" s="22">
        <f t="shared" si="174"/>
        <v>-5.8712499999999981</v>
      </c>
      <c r="DP77" s="27" t="s">
        <v>22</v>
      </c>
      <c r="DQ77" s="28" t="s">
        <v>40</v>
      </c>
      <c r="DR77" s="22">
        <f t="shared" si="175"/>
        <v>-5.3681670852945597E-2</v>
      </c>
      <c r="DS77" s="22">
        <f t="shared" si="175"/>
        <v>0</v>
      </c>
      <c r="DT77" s="22">
        <f t="shared" si="176"/>
        <v>-5.3681670852945597E-2</v>
      </c>
      <c r="DV77">
        <f t="shared" si="154"/>
        <v>278.69963369963369</v>
      </c>
      <c r="DX77" s="1">
        <f>DV77*DT77*0.001</f>
        <v>-1.4961062003100241E-2</v>
      </c>
    </row>
    <row r="78" spans="4:128" x14ac:dyDescent="0.3">
      <c r="D78" t="str">
        <f t="shared" si="153"/>
        <v>04_Дніпро</v>
      </c>
      <c r="F78" s="27"/>
      <c r="G78" s="28" t="s">
        <v>66</v>
      </c>
      <c r="H78" t="s">
        <v>17</v>
      </c>
      <c r="I78" s="29">
        <v>1.3999999999999986</v>
      </c>
      <c r="J78" s="29">
        <v>0.69999999999999929</v>
      </c>
      <c r="K78" s="29">
        <v>0.5</v>
      </c>
      <c r="L78" s="29">
        <v>0.39999999999999858</v>
      </c>
      <c r="M78" s="29">
        <v>0.5</v>
      </c>
      <c r="N78" s="29">
        <v>0.5</v>
      </c>
      <c r="O78" s="25"/>
      <c r="P78" s="29">
        <v>1.4099999999999966</v>
      </c>
      <c r="Q78" s="29">
        <v>0.61999999999999744</v>
      </c>
      <c r="R78" s="29">
        <v>0.30000000000000426</v>
      </c>
      <c r="S78" s="29">
        <v>0.67000000000000171</v>
      </c>
      <c r="T78" s="29">
        <v>0.35000000000000142</v>
      </c>
      <c r="U78" s="29">
        <v>0.48000000000000398</v>
      </c>
      <c r="V78" s="25"/>
      <c r="W78" s="26">
        <v>1.0071428571428558</v>
      </c>
      <c r="X78" s="26">
        <v>0.88571428571428301</v>
      </c>
      <c r="Y78" s="26">
        <v>0.60000000000000853</v>
      </c>
      <c r="Z78" s="26">
        <v>1.6750000000000103</v>
      </c>
      <c r="AA78" s="26">
        <v>0.70000000000000284</v>
      </c>
      <c r="AB78" s="26">
        <v>0.96000000000000796</v>
      </c>
      <c r="AC78" s="25"/>
      <c r="AD78" s="29"/>
      <c r="AE78" s="29"/>
      <c r="AF78" s="29">
        <v>1.0000000000000037E-2</v>
      </c>
      <c r="AG78" s="29"/>
      <c r="AH78" s="29">
        <v>0</v>
      </c>
      <c r="AI78" s="29">
        <v>0.2</v>
      </c>
      <c r="AJ78" s="25"/>
      <c r="AK78" s="29">
        <v>5.0000000000005596E-3</v>
      </c>
      <c r="AL78" s="29"/>
      <c r="AM78" s="29">
        <v>4.8500000000000099E-2</v>
      </c>
      <c r="AN78" s="29"/>
      <c r="AO78" s="29">
        <v>0</v>
      </c>
      <c r="AP78" s="29">
        <v>0.42500000000000004</v>
      </c>
      <c r="AQ78" s="25"/>
      <c r="AR78" s="41"/>
      <c r="AS78" s="26" t="s">
        <v>5</v>
      </c>
      <c r="AT78" s="26">
        <v>4.8499999999999917</v>
      </c>
      <c r="AU78" s="26" t="s">
        <v>5</v>
      </c>
      <c r="AV78" s="26" t="s">
        <v>5</v>
      </c>
      <c r="AW78" s="26">
        <v>2.125</v>
      </c>
      <c r="AX78" s="25"/>
      <c r="AY78" s="29">
        <v>0</v>
      </c>
      <c r="AZ78" s="29">
        <v>0</v>
      </c>
      <c r="BA78" s="29">
        <v>0</v>
      </c>
      <c r="BB78" s="29">
        <v>0</v>
      </c>
      <c r="BC78" s="29">
        <v>0</v>
      </c>
      <c r="BD78" s="29">
        <v>0</v>
      </c>
      <c r="BE78" s="25"/>
      <c r="BF78" s="29">
        <v>0</v>
      </c>
      <c r="BG78" s="29">
        <v>0</v>
      </c>
      <c r="BH78" s="29">
        <v>0</v>
      </c>
      <c r="BI78" s="29">
        <v>0</v>
      </c>
      <c r="BJ78" s="29">
        <v>0</v>
      </c>
      <c r="BK78" s="29">
        <v>0</v>
      </c>
      <c r="BL78" s="25"/>
      <c r="BM78" s="26" t="s">
        <v>5</v>
      </c>
      <c r="BN78" s="26" t="s">
        <v>5</v>
      </c>
      <c r="BO78" s="26" t="s">
        <v>5</v>
      </c>
      <c r="BP78" s="26" t="s">
        <v>5</v>
      </c>
      <c r="BQ78" s="26" t="s">
        <v>5</v>
      </c>
      <c r="BR78" s="26" t="s">
        <v>5</v>
      </c>
      <c r="BS78" s="25"/>
      <c r="BT78" s="29">
        <v>1.3999999999999986</v>
      </c>
      <c r="BU78" s="29">
        <v>0.69999999999999929</v>
      </c>
      <c r="BV78" s="29">
        <v>0.49</v>
      </c>
      <c r="BW78" s="29">
        <v>0.39999999999999858</v>
      </c>
      <c r="BX78" s="29">
        <v>0.5</v>
      </c>
      <c r="BY78" s="29">
        <v>0.3</v>
      </c>
      <c r="BZ78" s="25"/>
      <c r="CA78" s="29">
        <v>1.404999999999996</v>
      </c>
      <c r="CB78" s="29">
        <v>0.61999999999999744</v>
      </c>
      <c r="CC78" s="29">
        <v>0.25150000000000416</v>
      </c>
      <c r="CD78" s="29">
        <v>0.67000000000000171</v>
      </c>
      <c r="CE78" s="29">
        <v>0.35000000000000142</v>
      </c>
      <c r="CF78" s="29">
        <v>5.5000000000003935E-2</v>
      </c>
      <c r="CG78" s="25"/>
      <c r="CH78" s="26">
        <v>1.0035714285714268</v>
      </c>
      <c r="CI78" s="26">
        <v>0.88571428571428301</v>
      </c>
      <c r="CJ78" s="26">
        <v>0.51326530612245747</v>
      </c>
      <c r="CK78" s="26">
        <v>1.6750000000000103</v>
      </c>
      <c r="CL78" s="26">
        <v>0.70000000000000284</v>
      </c>
      <c r="CM78" s="26">
        <v>0.18333333333334645</v>
      </c>
      <c r="CP78" s="22">
        <f t="shared" si="155"/>
        <v>1.0419642857142895</v>
      </c>
      <c r="CQ78" s="22">
        <f>AVERAGE(AR78:AU78)</f>
        <v>4.8499999999999917</v>
      </c>
      <c r="CR78" s="22" t="e">
        <f t="shared" si="157"/>
        <v>#DIV/0!</v>
      </c>
      <c r="CS78" s="22">
        <f t="shared" si="158"/>
        <v>1.0193877551020445</v>
      </c>
      <c r="CU78" s="22">
        <f>CQ78-CS78</f>
        <v>3.8306122448979472</v>
      </c>
      <c r="CV78" s="22" t="e">
        <f t="shared" si="160"/>
        <v>#DIV/0!</v>
      </c>
      <c r="CX78" s="23">
        <f t="shared" si="161"/>
        <v>3.7577577577577324</v>
      </c>
      <c r="CY78" s="23" t="e">
        <f t="shared" si="162"/>
        <v>#DIV/0!</v>
      </c>
      <c r="DA78" s="22">
        <f t="shared" si="163"/>
        <v>0.74999999999999911</v>
      </c>
      <c r="DB78" s="22">
        <f t="shared" si="164"/>
        <v>1.0000000000000037E-2</v>
      </c>
      <c r="DC78" s="22">
        <f t="shared" si="165"/>
        <v>0</v>
      </c>
      <c r="DD78" s="22">
        <f t="shared" si="166"/>
        <v>0.74749999999999917</v>
      </c>
      <c r="DF78" s="22">
        <f t="shared" si="167"/>
        <v>-0.24999999999999911</v>
      </c>
      <c r="DG78" s="22">
        <f t="shared" si="168"/>
        <v>-1.0000000000000037E-2</v>
      </c>
      <c r="DH78" s="22">
        <f t="shared" si="169"/>
        <v>0</v>
      </c>
      <c r="DI78" s="22">
        <f t="shared" si="170"/>
        <v>-0.24749999999999917</v>
      </c>
      <c r="DK78" s="22">
        <f t="shared" si="171"/>
        <v>-0.24999999999999911</v>
      </c>
      <c r="DL78" s="22">
        <f t="shared" si="172"/>
        <v>0.18999999999999997</v>
      </c>
      <c r="DM78" s="22">
        <f t="shared" si="173"/>
        <v>0</v>
      </c>
      <c r="DN78" s="22">
        <f t="shared" si="174"/>
        <v>-0.44749999999999918</v>
      </c>
      <c r="DP78" s="27"/>
      <c r="DQ78" s="28" t="s">
        <v>66</v>
      </c>
      <c r="DR78" s="22">
        <f>IFERROR(DL78*CU78,0)</f>
        <v>0.7278163265306099</v>
      </c>
      <c r="DS78" s="22">
        <f t="shared" si="175"/>
        <v>0</v>
      </c>
      <c r="DT78" s="22">
        <f t="shared" si="176"/>
        <v>0.7278163265306099</v>
      </c>
      <c r="DV78">
        <f t="shared" si="154"/>
        <v>302.73260073260076</v>
      </c>
      <c r="DX78" s="1">
        <f>DV78*DT78*0.001</f>
        <v>0.22033372938625931</v>
      </c>
    </row>
    <row r="79" spans="4:128" x14ac:dyDescent="0.3">
      <c r="D79" t="str">
        <f t="shared" si="153"/>
        <v>04_Дніпро</v>
      </c>
      <c r="H79" t="s">
        <v>17</v>
      </c>
      <c r="DV79">
        <f t="shared" si="154"/>
        <v>0</v>
      </c>
    </row>
    <row r="80" spans="4:128" x14ac:dyDescent="0.3">
      <c r="D80" t="str">
        <f t="shared" si="153"/>
        <v>04_Дніпро</v>
      </c>
      <c r="F80" s="30" t="s">
        <v>23</v>
      </c>
      <c r="G80" s="31" t="s">
        <v>41</v>
      </c>
      <c r="H80" t="s">
        <v>17</v>
      </c>
      <c r="I80" s="21">
        <v>684.3</v>
      </c>
      <c r="J80" s="21">
        <v>712.9</v>
      </c>
      <c r="K80" s="21">
        <v>744.9</v>
      </c>
      <c r="L80" s="21">
        <v>699.4</v>
      </c>
      <c r="M80" s="21">
        <v>742.9</v>
      </c>
      <c r="N80" s="21">
        <v>860.9</v>
      </c>
      <c r="P80" s="21">
        <v>1489.89</v>
      </c>
      <c r="Q80" s="21">
        <v>1739.9900000000002</v>
      </c>
      <c r="R80" s="21">
        <v>1320.1000000000001</v>
      </c>
      <c r="S80" s="21">
        <v>1628.3400000000001</v>
      </c>
      <c r="T80" s="21">
        <v>1434.0700000000002</v>
      </c>
      <c r="U80" s="21">
        <v>1943.4700000000003</v>
      </c>
      <c r="W80" s="22">
        <v>2.1772468215694873</v>
      </c>
      <c r="X80" s="22">
        <v>2.4407209987375511</v>
      </c>
      <c r="Y80" s="22">
        <v>1.7721841857967515</v>
      </c>
      <c r="Z80" s="22">
        <v>2.3281955962253362</v>
      </c>
      <c r="AA80" s="22">
        <v>1.9303674787993004</v>
      </c>
      <c r="AB80" s="22">
        <v>2.2574863514926244</v>
      </c>
      <c r="AD80" s="21">
        <v>5.7</v>
      </c>
      <c r="AE80" s="21">
        <v>4.9000000000000004</v>
      </c>
      <c r="AF80" s="21">
        <v>3.6</v>
      </c>
      <c r="AG80" s="21">
        <v>3</v>
      </c>
      <c r="AH80" s="21">
        <v>3.3</v>
      </c>
      <c r="AI80" s="21">
        <v>3.7</v>
      </c>
      <c r="AK80" s="21">
        <v>16.010000000000002</v>
      </c>
      <c r="AL80" s="21">
        <v>14.100000000000001</v>
      </c>
      <c r="AM80" s="21">
        <v>10.39</v>
      </c>
      <c r="AN80" s="21">
        <v>9.5400000000000009</v>
      </c>
      <c r="AO80" s="21">
        <v>8.3000000000000007</v>
      </c>
      <c r="AP80" s="21">
        <v>11.790000000000001</v>
      </c>
      <c r="AR80" s="22">
        <v>2.8087719298245615</v>
      </c>
      <c r="AS80" s="22">
        <v>2.8775510204081631</v>
      </c>
      <c r="AT80" s="22">
        <v>2.8861111111111111</v>
      </c>
      <c r="AU80" s="22">
        <v>3.18</v>
      </c>
      <c r="AV80" s="22">
        <v>2.5151515151515156</v>
      </c>
      <c r="AW80" s="22">
        <v>3.1864864864864866</v>
      </c>
      <c r="AY80" s="21">
        <v>0</v>
      </c>
      <c r="AZ80" s="21">
        <v>0</v>
      </c>
      <c r="BA80" s="21">
        <v>0</v>
      </c>
      <c r="BB80" s="21">
        <v>0</v>
      </c>
      <c r="BC80" s="21">
        <v>0</v>
      </c>
      <c r="BD80" s="21">
        <v>0</v>
      </c>
      <c r="BF80" s="21">
        <v>0</v>
      </c>
      <c r="BG80" s="21">
        <v>0</v>
      </c>
      <c r="BH80" s="21">
        <v>0</v>
      </c>
      <c r="BI80" s="21">
        <v>0</v>
      </c>
      <c r="BJ80" s="21">
        <v>0</v>
      </c>
      <c r="BK80" s="21">
        <v>0</v>
      </c>
      <c r="BM80" s="22" t="s">
        <v>5</v>
      </c>
      <c r="BN80" s="22" t="s">
        <v>5</v>
      </c>
      <c r="BO80" s="22" t="s">
        <v>5</v>
      </c>
      <c r="BP80" s="22" t="s">
        <v>5</v>
      </c>
      <c r="BQ80" s="22" t="s">
        <v>5</v>
      </c>
      <c r="BR80" s="22" t="s">
        <v>5</v>
      </c>
      <c r="BT80" s="21">
        <v>678.59999999999991</v>
      </c>
      <c r="BU80" s="21">
        <v>708</v>
      </c>
      <c r="BV80" s="21">
        <v>741.3</v>
      </c>
      <c r="BW80" s="21">
        <v>696.4</v>
      </c>
      <c r="BX80" s="21">
        <v>739.6</v>
      </c>
      <c r="BY80" s="21">
        <v>857.19999999999993</v>
      </c>
      <c r="CA80" s="21">
        <v>1473.88</v>
      </c>
      <c r="CB80" s="21">
        <v>1725.8900000000003</v>
      </c>
      <c r="CC80" s="21">
        <v>1309.71</v>
      </c>
      <c r="CD80" s="21">
        <v>1618.8000000000002</v>
      </c>
      <c r="CE80" s="21">
        <v>1425.7700000000002</v>
      </c>
      <c r="CF80" s="21">
        <v>1931.6800000000003</v>
      </c>
      <c r="CH80" s="22">
        <v>2.1719422340111998</v>
      </c>
      <c r="CI80" s="22">
        <v>2.4376977401129949</v>
      </c>
      <c r="CJ80" s="22">
        <v>1.7667745851881831</v>
      </c>
      <c r="CK80" s="22">
        <v>2.3245261344055144</v>
      </c>
      <c r="CL80" s="22">
        <v>1.9277582477014605</v>
      </c>
      <c r="CM80" s="22">
        <v>2.2534764349043401</v>
      </c>
      <c r="CP80" s="22">
        <f t="shared" ref="CP80:CP84" si="177">AVERAGE(W80:Z80)</f>
        <v>2.1795869005822817</v>
      </c>
      <c r="CQ80" s="22">
        <f t="shared" ref="CQ80:CQ84" si="178">AVERAGE(AR80:AU80)</f>
        <v>2.938108515335959</v>
      </c>
      <c r="CR80" s="22" t="e">
        <f t="shared" ref="CR80:CR84" si="179">AVERAGE(BM80:BP80)</f>
        <v>#DIV/0!</v>
      </c>
      <c r="CS80" s="22">
        <f t="shared" ref="CS80:CS84" si="180">AVERAGE(CH80:CK80)</f>
        <v>2.1752351734294728</v>
      </c>
      <c r="CU80" s="22">
        <f t="shared" ref="CU80:CU84" si="181">CQ80-CS80</f>
        <v>0.76287334190648615</v>
      </c>
      <c r="CV80" s="22" t="e">
        <f t="shared" ref="CV80:CV84" si="182">CR80-CS80</f>
        <v>#DIV/0!</v>
      </c>
      <c r="CX80" s="23">
        <f t="shared" ref="CX80:CX84" si="183">CU80/CS80</f>
        <v>0.35070844349383201</v>
      </c>
      <c r="CY80" s="23" t="e">
        <f t="shared" ref="CY80:CY84" si="184">CV80/CS80</f>
        <v>#DIV/0!</v>
      </c>
      <c r="DA80" s="22">
        <f t="shared" ref="DA80:DA84" si="185">AVERAGE(I80:L80)</f>
        <v>710.375</v>
      </c>
      <c r="DB80" s="22">
        <f t="shared" ref="DB80:DB84" si="186">AVERAGE(AD80:AG80)</f>
        <v>4.3000000000000007</v>
      </c>
      <c r="DC80" s="22">
        <f t="shared" ref="DC80:DC84" si="187">AVERAGE(AY80:BB80)</f>
        <v>0</v>
      </c>
      <c r="DD80" s="22">
        <f t="shared" ref="DD80:DD84" si="188">AVERAGE(BT80:BW80)</f>
        <v>706.07499999999993</v>
      </c>
      <c r="DF80" s="22">
        <f t="shared" ref="DF80:DF84" si="189">M80-DA80</f>
        <v>32.524999999999977</v>
      </c>
      <c r="DG80" s="22">
        <f t="shared" ref="DG80:DG84" si="190">AH80-DB80</f>
        <v>-1.0000000000000009</v>
      </c>
      <c r="DH80" s="22">
        <f t="shared" ref="DH80:DH84" si="191">BC80-DC80</f>
        <v>0</v>
      </c>
      <c r="DI80" s="22">
        <f t="shared" ref="DI80:DI84" si="192">BX80-DD80</f>
        <v>33.525000000000091</v>
      </c>
      <c r="DK80" s="22">
        <f t="shared" ref="DK80:DK84" si="193">N80-DA80</f>
        <v>150.52499999999998</v>
      </c>
      <c r="DL80" s="22">
        <f t="shared" ref="DL80:DL84" si="194">AI80-DB80</f>
        <v>-0.60000000000000053</v>
      </c>
      <c r="DM80" s="22">
        <f t="shared" ref="DM80:DM84" si="195">-BD80-DC80</f>
        <v>0</v>
      </c>
      <c r="DN80" s="22">
        <f t="shared" ref="DN80:DN84" si="196">BY80-DD80</f>
        <v>151.125</v>
      </c>
      <c r="DP80" s="30" t="s">
        <v>23</v>
      </c>
      <c r="DQ80" s="31" t="s">
        <v>41</v>
      </c>
      <c r="DR80" s="22">
        <f t="shared" ref="DR80:DS84" si="197">IFERROR(DL80*CU80,0)</f>
        <v>-0.45772400514389211</v>
      </c>
      <c r="DS80" s="22">
        <f t="shared" si="197"/>
        <v>0</v>
      </c>
      <c r="DT80" s="22">
        <f t="shared" ref="DT80:DT84" si="198">DR80+DS80</f>
        <v>-0.45772400514389211</v>
      </c>
      <c r="DV80">
        <f t="shared" si="154"/>
        <v>0</v>
      </c>
    </row>
    <row r="81" spans="4:128" x14ac:dyDescent="0.3">
      <c r="D81" t="str">
        <f t="shared" si="153"/>
        <v>04_Дніпро</v>
      </c>
      <c r="F81" s="30" t="s">
        <v>1</v>
      </c>
      <c r="G81" s="31" t="s">
        <v>42</v>
      </c>
      <c r="H81" t="s">
        <v>17</v>
      </c>
      <c r="I81" s="21">
        <v>3.5</v>
      </c>
      <c r="J81" s="21">
        <v>3.6</v>
      </c>
      <c r="K81" s="21">
        <v>2.8</v>
      </c>
      <c r="L81" s="21">
        <v>6</v>
      </c>
      <c r="M81" s="21">
        <v>4.4000000000000004</v>
      </c>
      <c r="N81" s="21">
        <v>6.9</v>
      </c>
      <c r="P81" s="21">
        <v>6.11</v>
      </c>
      <c r="Q81" s="21">
        <v>8.8000000000000007</v>
      </c>
      <c r="R81" s="21">
        <v>2.91</v>
      </c>
      <c r="S81" s="21">
        <v>10.350000000000001</v>
      </c>
      <c r="T81" s="21">
        <v>6.76</v>
      </c>
      <c r="U81" s="21">
        <v>13.25</v>
      </c>
      <c r="W81" s="22">
        <v>1.7457142857142858</v>
      </c>
      <c r="X81" s="22">
        <v>2.4444444444444446</v>
      </c>
      <c r="Y81" s="22">
        <v>1.0392857142857144</v>
      </c>
      <c r="Z81" s="22">
        <v>1.7250000000000003</v>
      </c>
      <c r="AA81" s="22">
        <v>1.5363636363636362</v>
      </c>
      <c r="AB81" s="22">
        <v>1.9202898550724636</v>
      </c>
      <c r="AD81" s="21">
        <v>0.7</v>
      </c>
      <c r="AE81" s="21">
        <v>0.7</v>
      </c>
      <c r="AF81" s="21">
        <v>0.2</v>
      </c>
      <c r="AG81" s="21">
        <v>0.18749999999999953</v>
      </c>
      <c r="AH81" s="21">
        <v>0.42499999999999993</v>
      </c>
      <c r="AI81" s="21">
        <v>0.40000000000000008</v>
      </c>
      <c r="AK81" s="21">
        <v>2.06</v>
      </c>
      <c r="AL81" s="21">
        <v>2.74</v>
      </c>
      <c r="AM81" s="21">
        <v>0.53</v>
      </c>
      <c r="AN81" s="21">
        <v>0.58375000000000232</v>
      </c>
      <c r="AO81" s="21">
        <v>0.93250000000000011</v>
      </c>
      <c r="AP81" s="21">
        <v>0.86999999999999977</v>
      </c>
      <c r="AR81" s="22">
        <v>2.9428571428571431</v>
      </c>
      <c r="AS81" s="22">
        <v>3.914285714285715</v>
      </c>
      <c r="AT81" s="22">
        <v>2.65</v>
      </c>
      <c r="AU81" s="22">
        <v>3.1133333333333537</v>
      </c>
      <c r="AV81" s="22">
        <v>2.1941176470588242</v>
      </c>
      <c r="AW81" s="22">
        <v>2.1749999999999989</v>
      </c>
      <c r="AY81" s="21">
        <v>0</v>
      </c>
      <c r="AZ81" s="21">
        <v>0</v>
      </c>
      <c r="BA81" s="21">
        <v>0</v>
      </c>
      <c r="BB81" s="21">
        <v>0</v>
      </c>
      <c r="BC81" s="21">
        <v>0</v>
      </c>
      <c r="BD81" s="21">
        <v>0</v>
      </c>
      <c r="BF81" s="21">
        <v>0</v>
      </c>
      <c r="BG81" s="21">
        <v>0</v>
      </c>
      <c r="BH81" s="21">
        <v>0</v>
      </c>
      <c r="BI81" s="21">
        <v>0</v>
      </c>
      <c r="BJ81" s="21">
        <v>0</v>
      </c>
      <c r="BK81" s="21">
        <v>0</v>
      </c>
      <c r="BM81" s="22" t="s">
        <v>5</v>
      </c>
      <c r="BN81" s="22" t="s">
        <v>5</v>
      </c>
      <c r="BO81" s="22" t="s">
        <v>5</v>
      </c>
      <c r="BP81" s="22" t="s">
        <v>5</v>
      </c>
      <c r="BQ81" s="22" t="s">
        <v>5</v>
      </c>
      <c r="BR81" s="22" t="s">
        <v>5</v>
      </c>
      <c r="BT81" s="21">
        <v>2.8</v>
      </c>
      <c r="BU81" s="21">
        <v>2.9000000000000004</v>
      </c>
      <c r="BV81" s="21">
        <v>2.5999999999999996</v>
      </c>
      <c r="BW81" s="21">
        <v>5.8125000000000009</v>
      </c>
      <c r="BX81" s="21">
        <v>3.9750000000000005</v>
      </c>
      <c r="BY81" s="21">
        <v>6.5</v>
      </c>
      <c r="CA81" s="21">
        <v>4.0500000000000007</v>
      </c>
      <c r="CB81" s="21">
        <v>6.0600000000000005</v>
      </c>
      <c r="CC81" s="21">
        <v>2.38</v>
      </c>
      <c r="CD81" s="21">
        <v>9.7662499999999994</v>
      </c>
      <c r="CE81" s="21">
        <v>5.8274999999999997</v>
      </c>
      <c r="CF81" s="21">
        <v>12.38</v>
      </c>
      <c r="CH81" s="22">
        <v>1.4464285714285718</v>
      </c>
      <c r="CI81" s="22">
        <v>2.0896551724137931</v>
      </c>
      <c r="CJ81" s="22">
        <v>0.91538461538461546</v>
      </c>
      <c r="CK81" s="22">
        <v>1.6802150537634406</v>
      </c>
      <c r="CL81" s="22">
        <v>1.4660377358490564</v>
      </c>
      <c r="CM81" s="22">
        <v>1.9046153846153848</v>
      </c>
      <c r="CP81" s="22">
        <f t="shared" si="177"/>
        <v>1.7386111111111113</v>
      </c>
      <c r="CQ81" s="22">
        <f t="shared" si="178"/>
        <v>3.1551190476190527</v>
      </c>
      <c r="CR81" s="22" t="e">
        <f t="shared" si="179"/>
        <v>#DIV/0!</v>
      </c>
      <c r="CS81" s="22">
        <f t="shared" si="180"/>
        <v>1.5329208532476053</v>
      </c>
      <c r="CU81" s="22">
        <f t="shared" si="181"/>
        <v>1.6221981943714474</v>
      </c>
      <c r="CV81" s="22" t="e">
        <f t="shared" si="182"/>
        <v>#DIV/0!</v>
      </c>
      <c r="CX81" s="23">
        <f t="shared" si="183"/>
        <v>1.0582400199819197</v>
      </c>
      <c r="CY81" s="23" t="e">
        <f t="shared" si="184"/>
        <v>#DIV/0!</v>
      </c>
      <c r="DA81" s="22">
        <f t="shared" si="185"/>
        <v>3.9749999999999996</v>
      </c>
      <c r="DB81" s="22">
        <f t="shared" si="186"/>
        <v>0.44687499999999986</v>
      </c>
      <c r="DC81" s="22">
        <f t="shared" si="187"/>
        <v>0</v>
      </c>
      <c r="DD81" s="22">
        <f t="shared" si="188"/>
        <v>3.5281250000000002</v>
      </c>
      <c r="DF81" s="22">
        <f t="shared" si="189"/>
        <v>0.42500000000000071</v>
      </c>
      <c r="DG81" s="22">
        <f t="shared" si="190"/>
        <v>-2.1874999999999922E-2</v>
      </c>
      <c r="DH81" s="22">
        <f t="shared" si="191"/>
        <v>0</v>
      </c>
      <c r="DI81" s="22">
        <f t="shared" si="192"/>
        <v>0.44687500000000036</v>
      </c>
      <c r="DK81" s="22">
        <f t="shared" si="193"/>
        <v>2.9250000000000007</v>
      </c>
      <c r="DL81" s="22">
        <f t="shared" si="194"/>
        <v>-4.6874999999999778E-2</v>
      </c>
      <c r="DM81" s="22">
        <f t="shared" si="195"/>
        <v>0</v>
      </c>
      <c r="DN81" s="22">
        <f t="shared" si="196"/>
        <v>2.9718749999999998</v>
      </c>
      <c r="DP81" s="30" t="s">
        <v>1</v>
      </c>
      <c r="DQ81" s="31" t="s">
        <v>42</v>
      </c>
      <c r="DR81" s="22">
        <f t="shared" si="197"/>
        <v>-7.6040540361161243E-2</v>
      </c>
      <c r="DS81" s="22">
        <f t="shared" si="197"/>
        <v>0</v>
      </c>
      <c r="DT81" s="22">
        <f t="shared" si="198"/>
        <v>-7.6040540361161243E-2</v>
      </c>
      <c r="DV81">
        <f t="shared" si="154"/>
        <v>567.18315018315013</v>
      </c>
      <c r="DX81" s="1">
        <f>DV81*DT81*0.001</f>
        <v>-4.3128913223672405E-2</v>
      </c>
    </row>
    <row r="82" spans="4:128" x14ac:dyDescent="0.3">
      <c r="D82" t="str">
        <f t="shared" si="153"/>
        <v>04_Дніпро</v>
      </c>
      <c r="F82" s="30" t="s">
        <v>24</v>
      </c>
      <c r="G82" s="31" t="s">
        <v>43</v>
      </c>
      <c r="H82" t="s">
        <v>17</v>
      </c>
      <c r="I82" s="21">
        <v>86.5</v>
      </c>
      <c r="J82" s="21">
        <v>114.8</v>
      </c>
      <c r="K82" s="21">
        <v>119.2</v>
      </c>
      <c r="L82" s="21">
        <v>83.7</v>
      </c>
      <c r="M82" s="21">
        <v>136.5</v>
      </c>
      <c r="N82" s="21">
        <v>152.69999999999999</v>
      </c>
      <c r="P82" s="21">
        <v>199.33</v>
      </c>
      <c r="Q82" s="21">
        <v>281.25</v>
      </c>
      <c r="R82" s="21">
        <v>302.95</v>
      </c>
      <c r="S82" s="21">
        <v>200.03</v>
      </c>
      <c r="T82" s="21">
        <v>334.48</v>
      </c>
      <c r="U82" s="21">
        <v>373.39000000000004</v>
      </c>
      <c r="W82" s="22">
        <v>2.3043930635838152</v>
      </c>
      <c r="X82" s="22">
        <v>2.4499128919860627</v>
      </c>
      <c r="Y82" s="22">
        <v>2.5415268456375837</v>
      </c>
      <c r="Z82" s="22">
        <v>2.3898446833930702</v>
      </c>
      <c r="AA82" s="22">
        <v>2.4504029304029307</v>
      </c>
      <c r="AB82" s="22">
        <v>2.4452521283562545</v>
      </c>
      <c r="AD82" s="21">
        <v>0.3</v>
      </c>
      <c r="AE82" s="21">
        <v>0.15000000000000085</v>
      </c>
      <c r="AF82" s="21">
        <v>0.6</v>
      </c>
      <c r="AG82" s="21">
        <v>0.3</v>
      </c>
      <c r="AH82" s="21">
        <v>0.9</v>
      </c>
      <c r="AI82" s="21">
        <v>0.6</v>
      </c>
      <c r="AK82" s="21">
        <v>1.03</v>
      </c>
      <c r="AL82" s="21">
        <v>0.36499999999999694</v>
      </c>
      <c r="AM82" s="21">
        <v>1.7800000000000002</v>
      </c>
      <c r="AN82" s="21">
        <v>0.82</v>
      </c>
      <c r="AO82" s="21">
        <v>2.31</v>
      </c>
      <c r="AP82" s="21">
        <v>2.12</v>
      </c>
      <c r="AR82" s="22">
        <v>3.4333333333333336</v>
      </c>
      <c r="AS82" s="22">
        <v>2.4333333333332989</v>
      </c>
      <c r="AT82" s="22">
        <v>2.9666666666666672</v>
      </c>
      <c r="AU82" s="22">
        <v>2.7333333333333334</v>
      </c>
      <c r="AV82" s="22">
        <v>2.5666666666666669</v>
      </c>
      <c r="AW82" s="22">
        <v>3.5333333333333337</v>
      </c>
      <c r="AY82" s="21">
        <v>0</v>
      </c>
      <c r="AZ82" s="21">
        <v>0</v>
      </c>
      <c r="BA82" s="21">
        <v>0</v>
      </c>
      <c r="BB82" s="21">
        <v>0</v>
      </c>
      <c r="BC82" s="21">
        <v>0</v>
      </c>
      <c r="BD82" s="21">
        <v>0</v>
      </c>
      <c r="BF82" s="21">
        <v>0</v>
      </c>
      <c r="BG82" s="21">
        <v>0</v>
      </c>
      <c r="BH82" s="21">
        <v>0</v>
      </c>
      <c r="BI82" s="21">
        <v>0</v>
      </c>
      <c r="BJ82" s="21">
        <v>0</v>
      </c>
      <c r="BK82" s="21">
        <v>0</v>
      </c>
      <c r="BM82" s="22" t="s">
        <v>5</v>
      </c>
      <c r="BN82" s="22" t="s">
        <v>5</v>
      </c>
      <c r="BO82" s="22" t="s">
        <v>5</v>
      </c>
      <c r="BP82" s="22" t="s">
        <v>5</v>
      </c>
      <c r="BQ82" s="22" t="s">
        <v>5</v>
      </c>
      <c r="BR82" s="22" t="s">
        <v>5</v>
      </c>
      <c r="BT82" s="21">
        <v>86.2</v>
      </c>
      <c r="BU82" s="21">
        <v>114.64999999999999</v>
      </c>
      <c r="BV82" s="21">
        <v>118.60000000000001</v>
      </c>
      <c r="BW82" s="21">
        <v>83.4</v>
      </c>
      <c r="BX82" s="21">
        <v>135.6</v>
      </c>
      <c r="BY82" s="21">
        <v>152.1</v>
      </c>
      <c r="CA82" s="21">
        <v>198.3</v>
      </c>
      <c r="CB82" s="21">
        <v>280.88499999999999</v>
      </c>
      <c r="CC82" s="21">
        <v>301.17</v>
      </c>
      <c r="CD82" s="21">
        <v>199.21</v>
      </c>
      <c r="CE82" s="21">
        <v>332.17</v>
      </c>
      <c r="CF82" s="21">
        <v>371.27000000000004</v>
      </c>
      <c r="CH82" s="22">
        <v>2.3004640371229699</v>
      </c>
      <c r="CI82" s="22">
        <v>2.4499345835150459</v>
      </c>
      <c r="CJ82" s="22">
        <v>2.5393760539629007</v>
      </c>
      <c r="CK82" s="22">
        <v>2.3886091127098319</v>
      </c>
      <c r="CL82" s="22">
        <v>2.4496312684365784</v>
      </c>
      <c r="CM82" s="22">
        <v>2.4409598948060491</v>
      </c>
      <c r="CP82" s="22">
        <f t="shared" si="177"/>
        <v>2.4214193711501331</v>
      </c>
      <c r="CQ82" s="22">
        <f t="shared" si="178"/>
        <v>2.8916666666666586</v>
      </c>
      <c r="CR82" s="22" t="e">
        <f t="shared" si="179"/>
        <v>#DIV/0!</v>
      </c>
      <c r="CS82" s="22">
        <f t="shared" si="180"/>
        <v>2.4195959468276871</v>
      </c>
      <c r="CU82" s="22">
        <f t="shared" si="181"/>
        <v>0.47207071983897153</v>
      </c>
      <c r="CV82" s="22" t="e">
        <f t="shared" si="182"/>
        <v>#DIV/0!</v>
      </c>
      <c r="CX82" s="23">
        <f t="shared" si="183"/>
        <v>0.19510312060900073</v>
      </c>
      <c r="CY82" s="23" t="e">
        <f t="shared" si="184"/>
        <v>#DIV/0!</v>
      </c>
      <c r="DA82" s="22">
        <f t="shared" si="185"/>
        <v>101.05</v>
      </c>
      <c r="DB82" s="22">
        <f t="shared" si="186"/>
        <v>0.33750000000000019</v>
      </c>
      <c r="DC82" s="22">
        <f t="shared" si="187"/>
        <v>0</v>
      </c>
      <c r="DD82" s="22">
        <f t="shared" si="188"/>
        <v>100.71250000000001</v>
      </c>
      <c r="DF82" s="22">
        <f t="shared" si="189"/>
        <v>35.450000000000003</v>
      </c>
      <c r="DG82" s="22">
        <f t="shared" si="190"/>
        <v>0.56249999999999978</v>
      </c>
      <c r="DH82" s="22">
        <f t="shared" si="191"/>
        <v>0</v>
      </c>
      <c r="DI82" s="22">
        <f t="shared" si="192"/>
        <v>34.887499999999989</v>
      </c>
      <c r="DK82" s="22">
        <f t="shared" si="193"/>
        <v>51.649999999999991</v>
      </c>
      <c r="DL82" s="22">
        <f t="shared" si="194"/>
        <v>0.26249999999999979</v>
      </c>
      <c r="DM82" s="22">
        <f t="shared" si="195"/>
        <v>0</v>
      </c>
      <c r="DN82" s="22">
        <f t="shared" si="196"/>
        <v>51.387499999999989</v>
      </c>
      <c r="DP82" s="30" t="s">
        <v>24</v>
      </c>
      <c r="DQ82" s="31" t="s">
        <v>43</v>
      </c>
      <c r="DR82" s="22">
        <f t="shared" si="197"/>
        <v>0.12391856395772993</v>
      </c>
      <c r="DS82" s="22">
        <f t="shared" si="197"/>
        <v>0</v>
      </c>
      <c r="DT82" s="22">
        <f t="shared" si="198"/>
        <v>0.12391856395772993</v>
      </c>
      <c r="DV82">
        <f t="shared" si="154"/>
        <v>591.47985347985343</v>
      </c>
      <c r="DX82" s="1">
        <f>DV82*DT82*0.001</f>
        <v>7.3295334053151945E-2</v>
      </c>
    </row>
    <row r="83" spans="4:128" x14ac:dyDescent="0.3">
      <c r="D83" t="str">
        <f t="shared" si="153"/>
        <v>04_Дніпро</v>
      </c>
      <c r="F83" s="30" t="s">
        <v>2</v>
      </c>
      <c r="G83" s="31" t="s">
        <v>44</v>
      </c>
      <c r="H83" t="s">
        <v>17</v>
      </c>
      <c r="I83" s="21">
        <v>592.70000000000005</v>
      </c>
      <c r="J83" s="21">
        <v>593.20000000000005</v>
      </c>
      <c r="K83" s="21">
        <v>621.9</v>
      </c>
      <c r="L83" s="21">
        <v>608.1</v>
      </c>
      <c r="M83" s="21">
        <v>600.4</v>
      </c>
      <c r="N83" s="21">
        <v>695.9</v>
      </c>
      <c r="P83" s="21">
        <v>1283.17</v>
      </c>
      <c r="Q83" s="21">
        <v>1448.6000000000001</v>
      </c>
      <c r="R83" s="21">
        <v>1013.5100000000001</v>
      </c>
      <c r="S83" s="21">
        <v>1416.13</v>
      </c>
      <c r="T83" s="21">
        <v>1091.5</v>
      </c>
      <c r="U83" s="21">
        <v>1550.83</v>
      </c>
      <c r="W83" s="22">
        <v>2.1649569765480008</v>
      </c>
      <c r="X83" s="22">
        <v>2.4420094403236683</v>
      </c>
      <c r="Y83" s="22">
        <v>1.62969930857051</v>
      </c>
      <c r="Z83" s="22">
        <v>2.3287781614865977</v>
      </c>
      <c r="AA83" s="22">
        <v>1.8179546968687543</v>
      </c>
      <c r="AB83" s="22">
        <v>2.2285242132490302</v>
      </c>
      <c r="AD83" s="21">
        <v>4.7</v>
      </c>
      <c r="AE83" s="21">
        <v>3.8</v>
      </c>
      <c r="AF83" s="21">
        <v>2.8</v>
      </c>
      <c r="AG83" s="21">
        <v>2.1</v>
      </c>
      <c r="AH83" s="21">
        <v>1.5</v>
      </c>
      <c r="AI83" s="21">
        <v>2.1</v>
      </c>
      <c r="AK83" s="21">
        <v>12.92</v>
      </c>
      <c r="AL83" s="21">
        <v>10.51</v>
      </c>
      <c r="AM83" s="21">
        <v>8.08</v>
      </c>
      <c r="AN83" s="21">
        <v>6.78</v>
      </c>
      <c r="AO83" s="21">
        <v>3.9600000000000004</v>
      </c>
      <c r="AP83" s="21">
        <v>7.28</v>
      </c>
      <c r="AR83" s="22">
        <v>2.7489361702127657</v>
      </c>
      <c r="AS83" s="22">
        <v>2.7657894736842108</v>
      </c>
      <c r="AT83" s="22">
        <v>2.8857142857142861</v>
      </c>
      <c r="AU83" s="22">
        <v>3.2285714285714286</v>
      </c>
      <c r="AV83" s="22">
        <v>2.64</v>
      </c>
      <c r="AW83" s="22">
        <v>3.4666666666666668</v>
      </c>
      <c r="AY83" s="21">
        <v>0</v>
      </c>
      <c r="AZ83" s="21">
        <v>0</v>
      </c>
      <c r="BA83" s="21">
        <v>0</v>
      </c>
      <c r="BB83" s="21">
        <v>0</v>
      </c>
      <c r="BC83" s="21">
        <v>0</v>
      </c>
      <c r="BD83" s="21">
        <v>0</v>
      </c>
      <c r="BF83" s="21">
        <v>0</v>
      </c>
      <c r="BG83" s="21">
        <v>0</v>
      </c>
      <c r="BH83" s="21">
        <v>0</v>
      </c>
      <c r="BI83" s="21">
        <v>0</v>
      </c>
      <c r="BJ83" s="21">
        <v>0</v>
      </c>
      <c r="BK83" s="21">
        <v>0</v>
      </c>
      <c r="BM83" s="22" t="s">
        <v>5</v>
      </c>
      <c r="BN83" s="22" t="s">
        <v>5</v>
      </c>
      <c r="BO83" s="22" t="s">
        <v>5</v>
      </c>
      <c r="BP83" s="22" t="s">
        <v>5</v>
      </c>
      <c r="BQ83" s="22" t="s">
        <v>5</v>
      </c>
      <c r="BR83" s="22" t="s">
        <v>5</v>
      </c>
      <c r="BT83" s="21">
        <v>588</v>
      </c>
      <c r="BU83" s="21">
        <v>589.40000000000009</v>
      </c>
      <c r="BV83" s="21">
        <v>619.1</v>
      </c>
      <c r="BW83" s="21">
        <v>606</v>
      </c>
      <c r="BX83" s="21">
        <v>598.9</v>
      </c>
      <c r="BY83" s="21">
        <v>693.8</v>
      </c>
      <c r="CA83" s="21">
        <v>1270.25</v>
      </c>
      <c r="CB83" s="21">
        <v>1438.0900000000001</v>
      </c>
      <c r="CC83" s="21">
        <v>1005.4300000000001</v>
      </c>
      <c r="CD83" s="21">
        <v>1409.3500000000001</v>
      </c>
      <c r="CE83" s="21">
        <v>1087.54</v>
      </c>
      <c r="CF83" s="21">
        <v>1543.55</v>
      </c>
      <c r="CH83" s="22">
        <v>2.1602891156462585</v>
      </c>
      <c r="CI83" s="22">
        <v>2.4399219545300306</v>
      </c>
      <c r="CJ83" s="22">
        <v>1.6240187368761105</v>
      </c>
      <c r="CK83" s="22">
        <v>2.3256600660066007</v>
      </c>
      <c r="CL83" s="22">
        <v>1.8158958089831359</v>
      </c>
      <c r="CM83" s="22">
        <v>2.2247765926780052</v>
      </c>
      <c r="CP83" s="22">
        <f t="shared" si="177"/>
        <v>2.1413609717321944</v>
      </c>
      <c r="CQ83" s="22">
        <f t="shared" si="178"/>
        <v>2.9072528395456727</v>
      </c>
      <c r="CR83" s="22" t="e">
        <f t="shared" si="179"/>
        <v>#DIV/0!</v>
      </c>
      <c r="CS83" s="22">
        <f t="shared" si="180"/>
        <v>2.1374724682647503</v>
      </c>
      <c r="CU83" s="22">
        <f t="shared" si="181"/>
        <v>0.76978037128092236</v>
      </c>
      <c r="CV83" s="22" t="e">
        <f t="shared" si="182"/>
        <v>#DIV/0!</v>
      </c>
      <c r="CX83" s="23">
        <f t="shared" si="183"/>
        <v>0.36013580652379018</v>
      </c>
      <c r="CY83" s="23" t="e">
        <f t="shared" si="184"/>
        <v>#DIV/0!</v>
      </c>
      <c r="DA83" s="22">
        <f t="shared" si="185"/>
        <v>603.97500000000002</v>
      </c>
      <c r="DB83" s="22">
        <f t="shared" si="186"/>
        <v>3.35</v>
      </c>
      <c r="DC83" s="22">
        <f t="shared" si="187"/>
        <v>0</v>
      </c>
      <c r="DD83" s="22">
        <f t="shared" si="188"/>
        <v>600.625</v>
      </c>
      <c r="DF83" s="22">
        <f t="shared" si="189"/>
        <v>-3.5750000000000455</v>
      </c>
      <c r="DG83" s="22">
        <f t="shared" si="190"/>
        <v>-1.85</v>
      </c>
      <c r="DH83" s="22">
        <f t="shared" si="191"/>
        <v>0</v>
      </c>
      <c r="DI83" s="22">
        <f t="shared" si="192"/>
        <v>-1.7250000000000227</v>
      </c>
      <c r="DK83" s="22">
        <f t="shared" si="193"/>
        <v>91.924999999999955</v>
      </c>
      <c r="DL83" s="22">
        <f t="shared" si="194"/>
        <v>-1.25</v>
      </c>
      <c r="DM83" s="22">
        <f t="shared" si="195"/>
        <v>0</v>
      </c>
      <c r="DN83" s="22">
        <f t="shared" si="196"/>
        <v>93.174999999999955</v>
      </c>
      <c r="DP83" s="30" t="s">
        <v>2</v>
      </c>
      <c r="DQ83" s="31" t="s">
        <v>44</v>
      </c>
      <c r="DR83" s="22">
        <f t="shared" si="197"/>
        <v>-0.96222546410115295</v>
      </c>
      <c r="DS83" s="22">
        <f t="shared" si="197"/>
        <v>0</v>
      </c>
      <c r="DT83" s="22">
        <f t="shared" si="198"/>
        <v>-0.96222546410115295</v>
      </c>
      <c r="DV83">
        <f t="shared" si="154"/>
        <v>610.1098901098901</v>
      </c>
      <c r="DX83" s="1">
        <f>DV83*DT83*0.001</f>
        <v>-0.58706327216369247</v>
      </c>
    </row>
    <row r="84" spans="4:128" x14ac:dyDescent="0.3">
      <c r="D84" t="str">
        <f t="shared" si="153"/>
        <v>04_Дніпро</v>
      </c>
      <c r="F84" s="12"/>
      <c r="G84" s="12" t="s">
        <v>53</v>
      </c>
      <c r="H84" t="s">
        <v>17</v>
      </c>
      <c r="I84" s="29">
        <v>1.5999999999999091</v>
      </c>
      <c r="J84" s="29">
        <v>1.2999999999999545</v>
      </c>
      <c r="K84" s="29">
        <v>1</v>
      </c>
      <c r="L84" s="29">
        <v>1.5999999999999091</v>
      </c>
      <c r="M84" s="29">
        <v>1.6000000000000227</v>
      </c>
      <c r="N84" s="29">
        <v>5.3999999999999773</v>
      </c>
      <c r="O84" s="25"/>
      <c r="P84" s="29">
        <v>1.2800000000002001</v>
      </c>
      <c r="Q84" s="29">
        <v>1.3400000000001455</v>
      </c>
      <c r="R84" s="29">
        <v>0.7299999999999045</v>
      </c>
      <c r="S84" s="29">
        <v>1.8300000000001546</v>
      </c>
      <c r="T84" s="29">
        <v>1.3300000000001546</v>
      </c>
      <c r="U84" s="29">
        <v>6.0000000000002274</v>
      </c>
      <c r="V84" s="25"/>
      <c r="W84" s="26">
        <v>0.80000000000017057</v>
      </c>
      <c r="X84" s="26">
        <v>1.0307692307693788</v>
      </c>
      <c r="Y84" s="26">
        <v>0.7299999999999045</v>
      </c>
      <c r="Z84" s="26">
        <v>1.1437500000001617</v>
      </c>
      <c r="AA84" s="26">
        <v>0.83125000000008487</v>
      </c>
      <c r="AB84" s="26">
        <v>1.1111111111111578</v>
      </c>
      <c r="AC84" s="25"/>
      <c r="AD84" s="29">
        <v>0</v>
      </c>
      <c r="AE84" s="29">
        <v>0.24999999999999911</v>
      </c>
      <c r="AF84" s="29">
        <v>0</v>
      </c>
      <c r="AG84" s="29">
        <v>0.41250000000000053</v>
      </c>
      <c r="AH84" s="29">
        <v>0.47500000000000009</v>
      </c>
      <c r="AI84" s="29">
        <v>0.60000000000000009</v>
      </c>
      <c r="AJ84" s="25"/>
      <c r="AK84" s="29">
        <v>0</v>
      </c>
      <c r="AL84" s="29">
        <v>0.48500000000000476</v>
      </c>
      <c r="AM84" s="29">
        <v>0</v>
      </c>
      <c r="AN84" s="29">
        <v>1.3562499999999984</v>
      </c>
      <c r="AO84" s="29">
        <v>1.0975000000000006</v>
      </c>
      <c r="AP84" s="29">
        <v>1.5200000000000005</v>
      </c>
      <c r="AQ84" s="25"/>
      <c r="AR84" s="26" t="s">
        <v>5</v>
      </c>
      <c r="AS84" s="26">
        <v>1.9400000000000259</v>
      </c>
      <c r="AT84" s="26" t="s">
        <v>5</v>
      </c>
      <c r="AU84" s="26">
        <v>3.2878787878787796</v>
      </c>
      <c r="AV84" s="26">
        <v>2.3105263157894744</v>
      </c>
      <c r="AW84" s="26">
        <v>2.5333333333333337</v>
      </c>
      <c r="AX84" s="25"/>
      <c r="AY84" s="29">
        <v>0</v>
      </c>
      <c r="AZ84" s="29">
        <v>0</v>
      </c>
      <c r="BA84" s="29">
        <v>0</v>
      </c>
      <c r="BB84" s="29">
        <v>0</v>
      </c>
      <c r="BC84" s="29">
        <v>0</v>
      </c>
      <c r="BD84" s="29">
        <v>0</v>
      </c>
      <c r="BE84" s="25"/>
      <c r="BF84" s="29">
        <v>0</v>
      </c>
      <c r="BG84" s="29">
        <v>0</v>
      </c>
      <c r="BH84" s="29">
        <v>0</v>
      </c>
      <c r="BI84" s="29">
        <v>0</v>
      </c>
      <c r="BJ84" s="29">
        <v>0</v>
      </c>
      <c r="BK84" s="29">
        <v>0</v>
      </c>
      <c r="BL84" s="25"/>
      <c r="BM84" s="26" t="s">
        <v>5</v>
      </c>
      <c r="BN84" s="26" t="s">
        <v>5</v>
      </c>
      <c r="BO84" s="26" t="s">
        <v>5</v>
      </c>
      <c r="BP84" s="26" t="s">
        <v>5</v>
      </c>
      <c r="BQ84" s="26" t="s">
        <v>5</v>
      </c>
      <c r="BR84" s="26" t="s">
        <v>5</v>
      </c>
      <c r="BS84" s="25"/>
      <c r="BT84" s="29">
        <v>1.5999999999999091</v>
      </c>
      <c r="BU84" s="29">
        <v>1.0499999999999554</v>
      </c>
      <c r="BV84" s="29">
        <v>1</v>
      </c>
      <c r="BW84" s="29">
        <v>1.1874999999999085</v>
      </c>
      <c r="BX84" s="29">
        <v>1.1250000000000226</v>
      </c>
      <c r="BY84" s="29">
        <v>4.7999999999999776</v>
      </c>
      <c r="BZ84" s="25"/>
      <c r="CA84" s="29">
        <v>1.2800000000002001</v>
      </c>
      <c r="CB84" s="29">
        <v>0.85500000000014076</v>
      </c>
      <c r="CC84" s="29">
        <v>0.7299999999999045</v>
      </c>
      <c r="CD84" s="29">
        <v>0.47375000000015621</v>
      </c>
      <c r="CE84" s="29">
        <v>0.23250000000015403</v>
      </c>
      <c r="CF84" s="29">
        <v>4.4800000000002269</v>
      </c>
      <c r="CG84" s="25"/>
      <c r="CH84" s="26">
        <v>0.80000000000017057</v>
      </c>
      <c r="CI84" s="26">
        <v>0.81428571428588292</v>
      </c>
      <c r="CJ84" s="26">
        <v>0.7299999999999045</v>
      </c>
      <c r="CK84" s="26">
        <v>0.39894736842121492</v>
      </c>
      <c r="CL84" s="26">
        <v>0.20666666666679942</v>
      </c>
      <c r="CM84" s="26">
        <v>0.93333333333338497</v>
      </c>
      <c r="CP84" s="22">
        <f t="shared" si="177"/>
        <v>0.92612980769240383</v>
      </c>
      <c r="CQ84" s="22">
        <f t="shared" si="178"/>
        <v>2.6139393939394027</v>
      </c>
      <c r="CR84" s="22" t="e">
        <f t="shared" si="179"/>
        <v>#DIV/0!</v>
      </c>
      <c r="CS84" s="22">
        <f t="shared" si="180"/>
        <v>0.68580827067679329</v>
      </c>
      <c r="CU84" s="22">
        <f t="shared" si="181"/>
        <v>1.9281311232626095</v>
      </c>
      <c r="CV84" s="22" t="e">
        <f t="shared" si="182"/>
        <v>#DIV/0!</v>
      </c>
      <c r="CX84" s="23">
        <f t="shared" si="183"/>
        <v>2.8114725437181209</v>
      </c>
      <c r="CY84" s="23" t="e">
        <f t="shared" si="184"/>
        <v>#DIV/0!</v>
      </c>
      <c r="DA84" s="22">
        <f t="shared" si="185"/>
        <v>1.3749999999999432</v>
      </c>
      <c r="DB84" s="22">
        <f t="shared" si="186"/>
        <v>0.16562499999999991</v>
      </c>
      <c r="DC84" s="22">
        <f t="shared" si="187"/>
        <v>0</v>
      </c>
      <c r="DD84" s="22">
        <f t="shared" si="188"/>
        <v>1.2093749999999432</v>
      </c>
      <c r="DF84" s="22">
        <f t="shared" si="189"/>
        <v>0.22500000000007958</v>
      </c>
      <c r="DG84" s="22">
        <f t="shared" si="190"/>
        <v>0.30937500000000018</v>
      </c>
      <c r="DH84" s="22">
        <f t="shared" si="191"/>
        <v>0</v>
      </c>
      <c r="DI84" s="22">
        <f t="shared" si="192"/>
        <v>-8.4374999999920597E-2</v>
      </c>
      <c r="DK84" s="22">
        <f t="shared" si="193"/>
        <v>4.0250000000000341</v>
      </c>
      <c r="DL84" s="22">
        <f t="shared" si="194"/>
        <v>0.43437500000000018</v>
      </c>
      <c r="DM84" s="22">
        <f t="shared" si="195"/>
        <v>0</v>
      </c>
      <c r="DN84" s="22">
        <f t="shared" si="196"/>
        <v>3.5906250000000344</v>
      </c>
      <c r="DP84" s="12"/>
      <c r="DQ84" s="12" t="s">
        <v>53</v>
      </c>
      <c r="DR84" s="22">
        <f t="shared" si="197"/>
        <v>0.83753195666719638</v>
      </c>
      <c r="DS84" s="22">
        <f t="shared" si="197"/>
        <v>0</v>
      </c>
      <c r="DT84" s="22">
        <f t="shared" si="198"/>
        <v>0.83753195666719638</v>
      </c>
      <c r="DV84">
        <f t="shared" si="154"/>
        <v>601.41025641025635</v>
      </c>
      <c r="DX84" s="1">
        <f>DV84*DT84*0.001</f>
        <v>0.50370030881100225</v>
      </c>
    </row>
    <row r="85" spans="4:128" x14ac:dyDescent="0.3">
      <c r="D85" t="str">
        <f t="shared" si="153"/>
        <v>04_Дніпро</v>
      </c>
      <c r="H85" t="s">
        <v>17</v>
      </c>
      <c r="DV85">
        <f t="shared" si="154"/>
        <v>0</v>
      </c>
    </row>
    <row r="86" spans="4:128" x14ac:dyDescent="0.3">
      <c r="D86" t="str">
        <f t="shared" si="153"/>
        <v>04_Дніпро</v>
      </c>
      <c r="F86" s="32" t="s">
        <v>3</v>
      </c>
      <c r="G86" s="33" t="s">
        <v>54</v>
      </c>
      <c r="H86" t="s">
        <v>17</v>
      </c>
      <c r="I86" s="21">
        <v>53.1</v>
      </c>
      <c r="J86" s="21">
        <v>51.5</v>
      </c>
      <c r="K86" s="21">
        <v>53.1</v>
      </c>
      <c r="L86" s="21">
        <v>53.7</v>
      </c>
      <c r="M86" s="21">
        <v>58.5</v>
      </c>
      <c r="N86" s="21">
        <v>64.400000000000006</v>
      </c>
      <c r="P86" s="21">
        <v>523.88</v>
      </c>
      <c r="Q86" s="21">
        <v>434.13000000000005</v>
      </c>
      <c r="R86" s="21">
        <v>466.09</v>
      </c>
      <c r="S86" s="21">
        <v>706.71</v>
      </c>
      <c r="T86" s="21">
        <v>794.59</v>
      </c>
      <c r="U86" s="21">
        <v>915.38</v>
      </c>
      <c r="W86" s="22">
        <v>9.8659133709981166</v>
      </c>
      <c r="X86" s="22">
        <v>8.4297087378640789</v>
      </c>
      <c r="Y86" s="22">
        <v>8.7775894538606387</v>
      </c>
      <c r="Z86" s="22">
        <v>13.160335195530726</v>
      </c>
      <c r="AA86" s="22">
        <v>13.582735042735044</v>
      </c>
      <c r="AB86" s="22">
        <v>14.213975155279503</v>
      </c>
      <c r="AD86" s="21">
        <v>1</v>
      </c>
      <c r="AE86" s="21">
        <v>0.9</v>
      </c>
      <c r="AF86" s="21">
        <v>1.4</v>
      </c>
      <c r="AG86" s="21">
        <v>1.9</v>
      </c>
      <c r="AH86" s="21">
        <v>1.4</v>
      </c>
      <c r="AI86" s="21">
        <v>1.2</v>
      </c>
      <c r="AK86" s="21">
        <v>27.97</v>
      </c>
      <c r="AL86" s="21">
        <v>26.660000000000004</v>
      </c>
      <c r="AM86" s="21">
        <v>40.480000000000004</v>
      </c>
      <c r="AN86" s="21">
        <v>55.69</v>
      </c>
      <c r="AO86" s="21">
        <v>39.1</v>
      </c>
      <c r="AP86" s="21">
        <v>32.97</v>
      </c>
      <c r="AR86" s="22">
        <v>27.97</v>
      </c>
      <c r="AS86" s="22">
        <v>29.622222222222227</v>
      </c>
      <c r="AT86" s="22">
        <v>28.914285714285718</v>
      </c>
      <c r="AU86" s="22">
        <v>29.310526315789474</v>
      </c>
      <c r="AV86" s="22">
        <v>27.928571428571431</v>
      </c>
      <c r="AW86" s="22">
        <v>27.475000000000001</v>
      </c>
      <c r="AY86" s="21">
        <v>0</v>
      </c>
      <c r="AZ86" s="21">
        <v>0</v>
      </c>
      <c r="BA86" s="21">
        <v>0</v>
      </c>
      <c r="BB86" s="21">
        <v>0</v>
      </c>
      <c r="BC86" s="21">
        <v>0</v>
      </c>
      <c r="BD86" s="21">
        <v>0</v>
      </c>
      <c r="BF86" s="21">
        <v>0</v>
      </c>
      <c r="BG86" s="21">
        <v>0</v>
      </c>
      <c r="BH86" s="21">
        <v>0</v>
      </c>
      <c r="BI86" s="21">
        <v>0</v>
      </c>
      <c r="BJ86" s="21">
        <v>0</v>
      </c>
      <c r="BK86" s="21">
        <v>0</v>
      </c>
      <c r="BM86" s="22" t="s">
        <v>5</v>
      </c>
      <c r="BN86" s="22" t="s">
        <v>5</v>
      </c>
      <c r="BO86" s="22" t="s">
        <v>5</v>
      </c>
      <c r="BP86" s="22" t="s">
        <v>5</v>
      </c>
      <c r="BQ86" s="22" t="s">
        <v>5</v>
      </c>
      <c r="BR86" s="22" t="s">
        <v>5</v>
      </c>
      <c r="BT86" s="21">
        <v>52.1</v>
      </c>
      <c r="BU86" s="21">
        <v>50.6</v>
      </c>
      <c r="BV86" s="21">
        <v>51.7</v>
      </c>
      <c r="BW86" s="21">
        <v>51.800000000000004</v>
      </c>
      <c r="BX86" s="21">
        <v>57.1</v>
      </c>
      <c r="BY86" s="21">
        <v>63.2</v>
      </c>
      <c r="CA86" s="21">
        <v>495.90999999999997</v>
      </c>
      <c r="CB86" s="21">
        <v>407.47</v>
      </c>
      <c r="CC86" s="21">
        <v>425.60999999999996</v>
      </c>
      <c r="CD86" s="21">
        <v>651.02</v>
      </c>
      <c r="CE86" s="21">
        <v>755.49</v>
      </c>
      <c r="CF86" s="21">
        <v>882.41</v>
      </c>
      <c r="CH86" s="22">
        <v>9.5184261036468314</v>
      </c>
      <c r="CI86" s="22">
        <v>8.0527667984189719</v>
      </c>
      <c r="CJ86" s="22">
        <v>8.2323017408123782</v>
      </c>
      <c r="CK86" s="22">
        <v>12.567953667953667</v>
      </c>
      <c r="CL86" s="22">
        <v>13.230998248686515</v>
      </c>
      <c r="CM86" s="22">
        <v>13.962183544303796</v>
      </c>
      <c r="CP86" s="22">
        <f t="shared" ref="CP86" si="199">AVERAGE(W86:Z86)</f>
        <v>10.05838668956339</v>
      </c>
      <c r="CQ86" s="22">
        <f t="shared" ref="CQ86" si="200">AVERAGE(AR86:AU86)</f>
        <v>28.954258563074355</v>
      </c>
      <c r="CR86" s="22" t="e">
        <f t="shared" ref="CR86" si="201">AVERAGE(BM86:BP86)</f>
        <v>#DIV/0!</v>
      </c>
      <c r="CS86" s="22">
        <f t="shared" ref="CS86" si="202">AVERAGE(CH86:CK86)</f>
        <v>9.592862077707963</v>
      </c>
      <c r="CU86" s="22">
        <f t="shared" ref="CU86:CU97" si="203">CQ86-CS86</f>
        <v>19.361396485366392</v>
      </c>
      <c r="CV86" s="22" t="e">
        <f t="shared" ref="CV86:CV97" si="204">CR86-CS86</f>
        <v>#DIV/0!</v>
      </c>
      <c r="CX86" s="23">
        <f t="shared" ref="CX86:CX97" si="205">CU86/CS86</f>
        <v>2.0183128172309175</v>
      </c>
      <c r="CY86" s="23" t="e">
        <f t="shared" ref="CY86:CY97" si="206">CV86/CS86</f>
        <v>#DIV/0!</v>
      </c>
      <c r="DA86" s="22">
        <f t="shared" ref="DA86:DA97" si="207">AVERAGE(I86:L86)</f>
        <v>52.849999999999994</v>
      </c>
      <c r="DB86" s="22">
        <f t="shared" ref="DB86:DB97" si="208">AVERAGE(AD86:AG86)</f>
        <v>1.2999999999999998</v>
      </c>
      <c r="DC86" s="22">
        <f t="shared" ref="DC86:DC97" si="209">AVERAGE(AY86:BB86)</f>
        <v>0</v>
      </c>
      <c r="DD86" s="22">
        <f t="shared" ref="DD86:DD97" si="210">AVERAGE(BT86:BW86)</f>
        <v>51.550000000000004</v>
      </c>
      <c r="DF86" s="22">
        <f t="shared" ref="DF86:DF97" si="211">M86-DA86</f>
        <v>5.6500000000000057</v>
      </c>
      <c r="DG86" s="22">
        <f t="shared" ref="DG86:DG97" si="212">AH86-DB86</f>
        <v>0.10000000000000009</v>
      </c>
      <c r="DH86" s="22">
        <f t="shared" ref="DH86:DH97" si="213">BC86-DC86</f>
        <v>0</v>
      </c>
      <c r="DI86" s="22">
        <f t="shared" ref="DI86:DI97" si="214">BX86-DD86</f>
        <v>5.5499999999999972</v>
      </c>
      <c r="DK86" s="22">
        <f t="shared" ref="DK86:DK97" si="215">N86-DA86</f>
        <v>11.550000000000011</v>
      </c>
      <c r="DL86" s="22">
        <f t="shared" ref="DL86:DL97" si="216">AI86-DB86</f>
        <v>-9.9999999999999867E-2</v>
      </c>
      <c r="DM86" s="22">
        <f t="shared" ref="DM86:DM97" si="217">-BD86-DC86</f>
        <v>0</v>
      </c>
      <c r="DN86" s="22">
        <f t="shared" ref="DN86:DN97" si="218">BY86-DD86</f>
        <v>11.649999999999999</v>
      </c>
      <c r="DP86" s="32" t="s">
        <v>3</v>
      </c>
      <c r="DQ86" s="33" t="s">
        <v>25</v>
      </c>
      <c r="DR86" s="22">
        <f t="shared" ref="DR86:DS97" si="219">IFERROR(DL86*CU86,0)</f>
        <v>-1.9361396485366367</v>
      </c>
      <c r="DS86" s="22">
        <f t="shared" si="219"/>
        <v>0</v>
      </c>
      <c r="DT86" s="22">
        <f t="shared" ref="DT86:DT97" si="220">DR86+DS86</f>
        <v>-1.9361396485366367</v>
      </c>
      <c r="DV86">
        <f t="shared" si="154"/>
        <v>182.90842490842488</v>
      </c>
      <c r="DX86" s="1">
        <f>DV86*DT86*0.001</f>
        <v>-0.35413625351658756</v>
      </c>
    </row>
    <row r="87" spans="4:128" x14ac:dyDescent="0.3">
      <c r="D87" t="str">
        <f t="shared" si="153"/>
        <v>04_Дніпро</v>
      </c>
      <c r="H87" t="s">
        <v>17</v>
      </c>
      <c r="DV87">
        <f t="shared" si="154"/>
        <v>0</v>
      </c>
    </row>
    <row r="88" spans="4:128" x14ac:dyDescent="0.3">
      <c r="D88" t="str">
        <f t="shared" si="153"/>
        <v>04_Дніпро</v>
      </c>
      <c r="F88" s="32" t="s">
        <v>26</v>
      </c>
      <c r="G88" s="33" t="s">
        <v>55</v>
      </c>
      <c r="H88" t="s">
        <v>17</v>
      </c>
      <c r="I88" s="21">
        <v>35.9</v>
      </c>
      <c r="J88" s="21">
        <v>37.700000000000003</v>
      </c>
      <c r="K88" s="21">
        <v>36.6</v>
      </c>
      <c r="L88" s="21">
        <v>37</v>
      </c>
      <c r="M88" s="21">
        <v>33.200000000000003</v>
      </c>
      <c r="N88" s="21">
        <v>40.9</v>
      </c>
      <c r="P88" s="21">
        <v>749</v>
      </c>
      <c r="Q88" s="21">
        <v>727.49</v>
      </c>
      <c r="R88" s="21">
        <v>684.58</v>
      </c>
      <c r="S88" s="21">
        <v>793.05000000000007</v>
      </c>
      <c r="T88" s="21">
        <v>674.05000000000007</v>
      </c>
      <c r="U88" s="21">
        <v>859.90000000000009</v>
      </c>
      <c r="W88" s="22">
        <v>20.863509749303621</v>
      </c>
      <c r="X88" s="22">
        <v>19.296816976127321</v>
      </c>
      <c r="Y88" s="22">
        <v>18.704371584699455</v>
      </c>
      <c r="Z88" s="22">
        <v>21.433783783783785</v>
      </c>
      <c r="AA88" s="22">
        <v>20.302710843373493</v>
      </c>
      <c r="AB88" s="22">
        <v>21.024449877750616</v>
      </c>
      <c r="AD88" s="21">
        <v>1.8</v>
      </c>
      <c r="AE88" s="21">
        <v>1.8</v>
      </c>
      <c r="AF88" s="21">
        <v>2</v>
      </c>
      <c r="AG88" s="21">
        <v>1.8</v>
      </c>
      <c r="AH88" s="21">
        <v>1.6</v>
      </c>
      <c r="AI88" s="21">
        <v>2</v>
      </c>
      <c r="AK88" s="21">
        <v>75.23</v>
      </c>
      <c r="AL88" s="21">
        <v>86.550000000000011</v>
      </c>
      <c r="AM88" s="21">
        <v>92.820000000000007</v>
      </c>
      <c r="AN88" s="21">
        <v>81.33</v>
      </c>
      <c r="AO88" s="21">
        <v>61.43</v>
      </c>
      <c r="AP88" s="21">
        <v>96.740000000000009</v>
      </c>
      <c r="AR88" s="22">
        <v>41.794444444444444</v>
      </c>
      <c r="AS88" s="22">
        <v>48.083333333333336</v>
      </c>
      <c r="AT88" s="22">
        <v>46.410000000000004</v>
      </c>
      <c r="AU88" s="22">
        <v>45.18333333333333</v>
      </c>
      <c r="AV88" s="22">
        <v>38.393749999999997</v>
      </c>
      <c r="AW88" s="22">
        <v>48.370000000000005</v>
      </c>
      <c r="AY88" s="21">
        <v>0.42099999999999999</v>
      </c>
      <c r="AZ88" s="21">
        <v>0.40039999999999998</v>
      </c>
      <c r="BA88" s="21">
        <v>0.41089999999999999</v>
      </c>
      <c r="BB88" s="21">
        <v>0.42699999999999999</v>
      </c>
      <c r="BC88" s="21">
        <v>0.3644</v>
      </c>
      <c r="BD88" s="21">
        <v>0.3705</v>
      </c>
      <c r="BF88" s="21">
        <v>81.98</v>
      </c>
      <c r="BG88" s="21">
        <v>68.94</v>
      </c>
      <c r="BH88" s="21">
        <v>59.7</v>
      </c>
      <c r="BI88" s="21">
        <v>55.49</v>
      </c>
      <c r="BJ88" s="21">
        <v>42.99</v>
      </c>
      <c r="BK88" s="21">
        <v>40.430000000000007</v>
      </c>
      <c r="BM88" s="22">
        <v>194.7268408551069</v>
      </c>
      <c r="BN88" s="22">
        <v>172.17782217782218</v>
      </c>
      <c r="BO88" s="22">
        <v>145.29082501825263</v>
      </c>
      <c r="BP88" s="22">
        <v>129.95316159250586</v>
      </c>
      <c r="BQ88" s="22">
        <v>117.97475301866082</v>
      </c>
      <c r="BR88" s="22">
        <v>109.12280701754388</v>
      </c>
      <c r="BT88" s="21">
        <v>33.679000000000002</v>
      </c>
      <c r="BU88" s="21">
        <v>35.499600000000008</v>
      </c>
      <c r="BV88" s="21">
        <v>34.189100000000003</v>
      </c>
      <c r="BW88" s="21">
        <v>34.773000000000003</v>
      </c>
      <c r="BX88" s="21">
        <v>31.235600000000002</v>
      </c>
      <c r="BY88" s="21">
        <v>38.529499999999999</v>
      </c>
      <c r="CA88" s="21">
        <v>591.79</v>
      </c>
      <c r="CB88" s="21">
        <v>572</v>
      </c>
      <c r="CC88" s="21">
        <v>532.05999999999995</v>
      </c>
      <c r="CD88" s="21">
        <v>656.23</v>
      </c>
      <c r="CE88" s="21">
        <v>569.63000000000011</v>
      </c>
      <c r="CF88" s="21">
        <v>722.73</v>
      </c>
      <c r="CH88" s="22">
        <v>17.571483713886991</v>
      </c>
      <c r="CI88" s="22">
        <v>16.112857609663205</v>
      </c>
      <c r="CJ88" s="22">
        <v>15.562269846237541</v>
      </c>
      <c r="CK88" s="22">
        <v>18.871825841888821</v>
      </c>
      <c r="CL88" s="22">
        <v>18.236563408418601</v>
      </c>
      <c r="CM88" s="22">
        <v>18.757834905721591</v>
      </c>
      <c r="CP88" s="22">
        <f t="shared" ref="CP88:CP97" si="221">AVERAGE(W88:Z88)</f>
        <v>20.074620523478544</v>
      </c>
      <c r="CQ88" s="22">
        <f t="shared" ref="CQ88:CQ97" si="222">AVERAGE(AR88:AU88)</f>
        <v>45.367777777777782</v>
      </c>
      <c r="CR88" s="22">
        <f t="shared" ref="CR88:CR97" si="223">AVERAGE(BM88:BP88)</f>
        <v>160.53716241092189</v>
      </c>
      <c r="CS88" s="22">
        <f t="shared" ref="CS88:CS97" si="224">AVERAGE(CH88:CK88)</f>
        <v>17.029609252919141</v>
      </c>
      <c r="CU88" s="22">
        <f t="shared" si="203"/>
        <v>28.338168524858641</v>
      </c>
      <c r="CV88" s="22">
        <f t="shared" si="204"/>
        <v>143.50755315800276</v>
      </c>
      <c r="CX88" s="23">
        <f t="shared" si="205"/>
        <v>1.6640527744346827</v>
      </c>
      <c r="CY88" s="23">
        <f t="shared" si="206"/>
        <v>8.4269433917518288</v>
      </c>
      <c r="DA88" s="22">
        <f t="shared" si="207"/>
        <v>36.799999999999997</v>
      </c>
      <c r="DB88" s="22">
        <f t="shared" si="208"/>
        <v>1.8499999999999999</v>
      </c>
      <c r="DC88" s="22">
        <f t="shared" si="209"/>
        <v>0.414825</v>
      </c>
      <c r="DD88" s="22">
        <f t="shared" si="210"/>
        <v>34.535175000000002</v>
      </c>
      <c r="DF88" s="22">
        <f t="shared" si="211"/>
        <v>-3.5999999999999943</v>
      </c>
      <c r="DG88" s="22">
        <f t="shared" si="212"/>
        <v>-0.24999999999999978</v>
      </c>
      <c r="DH88" s="22">
        <f t="shared" si="213"/>
        <v>-5.0424999999999998E-2</v>
      </c>
      <c r="DI88" s="22">
        <f t="shared" si="214"/>
        <v>-3.2995750000000008</v>
      </c>
      <c r="DK88" s="22">
        <f t="shared" si="215"/>
        <v>4.1000000000000014</v>
      </c>
      <c r="DL88" s="22">
        <f t="shared" si="216"/>
        <v>0.15000000000000013</v>
      </c>
      <c r="DM88" s="22">
        <f t="shared" si="217"/>
        <v>-0.78532500000000005</v>
      </c>
      <c r="DN88" s="22">
        <f t="shared" si="218"/>
        <v>3.9943249999999964</v>
      </c>
      <c r="DP88" s="32" t="s">
        <v>26</v>
      </c>
      <c r="DQ88" s="33" t="s">
        <v>55</v>
      </c>
      <c r="DR88" s="22">
        <f t="shared" si="219"/>
        <v>4.2507252787288001</v>
      </c>
      <c r="DS88" s="22">
        <f t="shared" si="219"/>
        <v>-112.70006918380852</v>
      </c>
      <c r="DT88" s="22">
        <f t="shared" si="220"/>
        <v>-108.44934390507973</v>
      </c>
      <c r="DV88">
        <f t="shared" si="154"/>
        <v>0</v>
      </c>
    </row>
    <row r="89" spans="4:128" x14ac:dyDescent="0.3">
      <c r="D89" t="str">
        <f t="shared" si="153"/>
        <v>04_Дніпро</v>
      </c>
      <c r="F89" s="32" t="s">
        <v>27</v>
      </c>
      <c r="G89" s="33" t="s">
        <v>56</v>
      </c>
      <c r="H89" t="s">
        <v>17</v>
      </c>
      <c r="I89" s="21">
        <v>6.1</v>
      </c>
      <c r="J89" s="21">
        <v>5.2</v>
      </c>
      <c r="K89" s="21">
        <v>6</v>
      </c>
      <c r="L89" s="21">
        <v>6</v>
      </c>
      <c r="M89" s="21">
        <v>5.8</v>
      </c>
      <c r="N89" s="21">
        <v>6.4</v>
      </c>
      <c r="P89" s="21">
        <v>175.94000000000003</v>
      </c>
      <c r="Q89" s="21">
        <v>150.69000000000003</v>
      </c>
      <c r="R89" s="21">
        <v>160.22000000000003</v>
      </c>
      <c r="S89" s="21">
        <v>174.99</v>
      </c>
      <c r="T89" s="21">
        <v>151.69000000000003</v>
      </c>
      <c r="U89" s="21">
        <v>188.29000000000002</v>
      </c>
      <c r="W89" s="22">
        <v>28.842622950819678</v>
      </c>
      <c r="X89" s="22">
        <v>28.978846153846156</v>
      </c>
      <c r="Y89" s="22">
        <v>26.703333333333337</v>
      </c>
      <c r="Z89" s="22">
        <v>29.165000000000003</v>
      </c>
      <c r="AA89" s="22">
        <v>26.153448275862075</v>
      </c>
      <c r="AB89" s="22">
        <v>29.420312500000001</v>
      </c>
      <c r="AD89" s="21">
        <v>0.6</v>
      </c>
      <c r="AE89" s="21">
        <v>0.6</v>
      </c>
      <c r="AF89" s="21">
        <v>0.8</v>
      </c>
      <c r="AG89" s="21">
        <v>0.6</v>
      </c>
      <c r="AH89" s="21">
        <v>0.6</v>
      </c>
      <c r="AI89" s="21">
        <v>0.6</v>
      </c>
      <c r="AK89" s="21">
        <v>36.49</v>
      </c>
      <c r="AL89" s="21">
        <v>42.360000000000007</v>
      </c>
      <c r="AM89" s="21">
        <v>41.17</v>
      </c>
      <c r="AN89" s="21">
        <v>38.18</v>
      </c>
      <c r="AO89" s="21">
        <v>24.400000000000002</v>
      </c>
      <c r="AP89" s="21">
        <v>40.590000000000003</v>
      </c>
      <c r="AR89" s="22">
        <v>60.81666666666667</v>
      </c>
      <c r="AS89" s="22">
        <v>70.600000000000009</v>
      </c>
      <c r="AT89" s="22">
        <v>51.462499999999999</v>
      </c>
      <c r="AU89" s="22">
        <v>63.633333333333333</v>
      </c>
      <c r="AV89" s="22">
        <v>40.666666666666671</v>
      </c>
      <c r="AW89" s="22">
        <v>67.650000000000006</v>
      </c>
      <c r="AY89" s="21">
        <v>0</v>
      </c>
      <c r="AZ89" s="21">
        <v>0</v>
      </c>
      <c r="BA89" s="21">
        <v>0</v>
      </c>
      <c r="BB89" s="21">
        <v>0</v>
      </c>
      <c r="BC89" s="21">
        <v>0</v>
      </c>
      <c r="BD89" s="21">
        <v>0</v>
      </c>
      <c r="BF89" s="21">
        <v>0</v>
      </c>
      <c r="BG89" s="21">
        <v>0</v>
      </c>
      <c r="BH89" s="21">
        <v>0</v>
      </c>
      <c r="BI89" s="21">
        <v>0</v>
      </c>
      <c r="BJ89" s="21">
        <v>0</v>
      </c>
      <c r="BK89" s="21">
        <v>0</v>
      </c>
      <c r="BM89" s="22" t="s">
        <v>5</v>
      </c>
      <c r="BN89" s="22" t="s">
        <v>5</v>
      </c>
      <c r="BO89" s="22" t="s">
        <v>5</v>
      </c>
      <c r="BP89" s="22" t="s">
        <v>5</v>
      </c>
      <c r="BQ89" s="22" t="s">
        <v>5</v>
      </c>
      <c r="BR89" s="22" t="s">
        <v>5</v>
      </c>
      <c r="BT89" s="21">
        <v>5.5</v>
      </c>
      <c r="BU89" s="21">
        <v>4.6000000000000005</v>
      </c>
      <c r="BV89" s="21">
        <v>5.2</v>
      </c>
      <c r="BW89" s="21">
        <v>5.4</v>
      </c>
      <c r="BX89" s="21">
        <v>5.2</v>
      </c>
      <c r="BY89" s="21">
        <v>5.8000000000000007</v>
      </c>
      <c r="CA89" s="21">
        <v>139.45000000000002</v>
      </c>
      <c r="CB89" s="21">
        <v>108.33000000000001</v>
      </c>
      <c r="CC89" s="21">
        <v>119.05000000000003</v>
      </c>
      <c r="CD89" s="21">
        <v>136.81</v>
      </c>
      <c r="CE89" s="21">
        <v>127.29000000000002</v>
      </c>
      <c r="CF89" s="21">
        <v>147.70000000000002</v>
      </c>
      <c r="CH89" s="22">
        <v>25.354545454545459</v>
      </c>
      <c r="CI89" s="22">
        <v>23.55</v>
      </c>
      <c r="CJ89" s="22">
        <v>22.894230769230774</v>
      </c>
      <c r="CK89" s="22">
        <v>25.335185185185185</v>
      </c>
      <c r="CL89" s="22">
        <v>24.478846153846156</v>
      </c>
      <c r="CM89" s="22">
        <v>25.46551724137931</v>
      </c>
      <c r="CP89" s="22">
        <f t="shared" si="221"/>
        <v>28.422450609499794</v>
      </c>
      <c r="CQ89" s="22">
        <f t="shared" si="222"/>
        <v>61.628125000000004</v>
      </c>
      <c r="CR89" s="22" t="e">
        <f t="shared" si="223"/>
        <v>#DIV/0!</v>
      </c>
      <c r="CS89" s="22">
        <f t="shared" si="224"/>
        <v>24.283490352240353</v>
      </c>
      <c r="CU89" s="22">
        <f t="shared" si="203"/>
        <v>37.344634647759648</v>
      </c>
      <c r="CV89" s="22" t="e">
        <f t="shared" si="204"/>
        <v>#DIV/0!</v>
      </c>
      <c r="CX89" s="23">
        <f t="shared" si="205"/>
        <v>1.537861077878959</v>
      </c>
      <c r="CY89" s="23" t="e">
        <f t="shared" si="206"/>
        <v>#DIV/0!</v>
      </c>
      <c r="DA89" s="22">
        <f t="shared" si="207"/>
        <v>5.8250000000000002</v>
      </c>
      <c r="DB89" s="22">
        <f t="shared" si="208"/>
        <v>0.65</v>
      </c>
      <c r="DC89" s="22">
        <f t="shared" si="209"/>
        <v>0</v>
      </c>
      <c r="DD89" s="22">
        <f t="shared" si="210"/>
        <v>5.1750000000000007</v>
      </c>
      <c r="DF89" s="22">
        <f t="shared" si="211"/>
        <v>-2.5000000000000355E-2</v>
      </c>
      <c r="DG89" s="22">
        <f t="shared" si="212"/>
        <v>-5.0000000000000044E-2</v>
      </c>
      <c r="DH89" s="22">
        <f t="shared" si="213"/>
        <v>0</v>
      </c>
      <c r="DI89" s="22">
        <f t="shared" si="214"/>
        <v>2.4999999999999467E-2</v>
      </c>
      <c r="DK89" s="22">
        <f t="shared" si="215"/>
        <v>0.57500000000000018</v>
      </c>
      <c r="DL89" s="22">
        <f t="shared" si="216"/>
        <v>-5.0000000000000044E-2</v>
      </c>
      <c r="DM89" s="22">
        <f t="shared" si="217"/>
        <v>0</v>
      </c>
      <c r="DN89" s="22">
        <f t="shared" si="218"/>
        <v>0.625</v>
      </c>
      <c r="DP89" s="32" t="s">
        <v>27</v>
      </c>
      <c r="DQ89" s="33" t="s">
        <v>56</v>
      </c>
      <c r="DR89" s="22">
        <f t="shared" si="219"/>
        <v>-1.8672317323879841</v>
      </c>
      <c r="DS89" s="22">
        <f t="shared" si="219"/>
        <v>0</v>
      </c>
      <c r="DT89" s="22">
        <f t="shared" si="220"/>
        <v>-1.8672317323879841</v>
      </c>
      <c r="DV89">
        <f t="shared" si="154"/>
        <v>171.83882783882783</v>
      </c>
      <c r="DX89" s="1">
        <f t="shared" ref="DX89:DX97" si="225">DV89*DT89*0.001</f>
        <v>-0.32086291219701502</v>
      </c>
    </row>
    <row r="90" spans="4:128" x14ac:dyDescent="0.3">
      <c r="D90" t="str">
        <f t="shared" si="153"/>
        <v>04_Дніпро</v>
      </c>
      <c r="F90" s="32" t="s">
        <v>28</v>
      </c>
      <c r="G90" s="33" t="s">
        <v>57</v>
      </c>
      <c r="H90" t="s">
        <v>17</v>
      </c>
      <c r="I90" s="21">
        <v>4.4000000000000004</v>
      </c>
      <c r="J90" s="21">
        <v>4.3</v>
      </c>
      <c r="K90" s="21">
        <v>4.4000000000000004</v>
      </c>
      <c r="L90" s="21">
        <v>4.4000000000000004</v>
      </c>
      <c r="M90" s="21">
        <v>4</v>
      </c>
      <c r="N90" s="21">
        <v>5</v>
      </c>
      <c r="P90" s="21">
        <v>103.28</v>
      </c>
      <c r="Q90" s="21">
        <v>96.4</v>
      </c>
      <c r="R90" s="21">
        <v>90.670000000000016</v>
      </c>
      <c r="S90" s="21">
        <v>107</v>
      </c>
      <c r="T90" s="21">
        <v>88.03</v>
      </c>
      <c r="U90" s="21">
        <v>109.35000000000001</v>
      </c>
      <c r="W90" s="22">
        <v>23.472727272727273</v>
      </c>
      <c r="X90" s="22">
        <v>22.418604651162791</v>
      </c>
      <c r="Y90" s="22">
        <v>20.606818181818184</v>
      </c>
      <c r="Z90" s="22">
        <v>24.318181818181817</v>
      </c>
      <c r="AA90" s="22">
        <v>22.0075</v>
      </c>
      <c r="AB90" s="22">
        <v>21.87</v>
      </c>
      <c r="AD90" s="21">
        <v>0</v>
      </c>
      <c r="AE90" s="21">
        <v>0</v>
      </c>
      <c r="AF90" s="21">
        <v>0</v>
      </c>
      <c r="AG90" s="21">
        <v>0</v>
      </c>
      <c r="AH90" s="21">
        <v>0</v>
      </c>
      <c r="AI90" s="21">
        <v>0</v>
      </c>
      <c r="AK90" s="21">
        <v>0.69000000000000006</v>
      </c>
      <c r="AL90" s="21">
        <v>0.03</v>
      </c>
      <c r="AM90" s="21">
        <v>1.85</v>
      </c>
      <c r="AN90" s="21">
        <v>0.15000000000000002</v>
      </c>
      <c r="AO90" s="21">
        <v>0.06</v>
      </c>
      <c r="AP90" s="21">
        <v>0.12</v>
      </c>
      <c r="AR90" s="22" t="s">
        <v>5</v>
      </c>
      <c r="AS90" s="22" t="s">
        <v>5</v>
      </c>
      <c r="AT90" s="22" t="s">
        <v>5</v>
      </c>
      <c r="AU90" s="22" t="s">
        <v>5</v>
      </c>
      <c r="AV90" s="22" t="s">
        <v>5</v>
      </c>
      <c r="AW90" s="22" t="s">
        <v>5</v>
      </c>
      <c r="AY90" s="21">
        <v>0.2122</v>
      </c>
      <c r="AZ90" s="21">
        <v>0.20350000000000001</v>
      </c>
      <c r="BA90" s="21">
        <v>0.19990000000000002</v>
      </c>
      <c r="BB90" s="21">
        <v>0.22109999999999999</v>
      </c>
      <c r="BC90" s="21">
        <v>0.1651</v>
      </c>
      <c r="BD90" s="21">
        <v>0.17469999999999999</v>
      </c>
      <c r="BF90" s="21">
        <v>42.550000000000004</v>
      </c>
      <c r="BG90" s="21">
        <v>36.880000000000003</v>
      </c>
      <c r="BH90" s="21">
        <v>31.77</v>
      </c>
      <c r="BI90" s="21">
        <v>30.439999999999998</v>
      </c>
      <c r="BJ90" s="21">
        <v>19.72</v>
      </c>
      <c r="BK90" s="21">
        <v>21.040000000000003</v>
      </c>
      <c r="BM90" s="22">
        <v>200.51837888784169</v>
      </c>
      <c r="BN90" s="22">
        <v>181.22850122850122</v>
      </c>
      <c r="BO90" s="22">
        <v>158.92946473236617</v>
      </c>
      <c r="BP90" s="22">
        <v>137.67526006331977</v>
      </c>
      <c r="BQ90" s="22">
        <v>119.44276196244699</v>
      </c>
      <c r="BR90" s="22">
        <v>120.43503148254152</v>
      </c>
      <c r="BT90" s="21">
        <v>4.1878000000000002</v>
      </c>
      <c r="BU90" s="21">
        <v>4.0964999999999998</v>
      </c>
      <c r="BV90" s="21">
        <v>4.2000999999999999</v>
      </c>
      <c r="BW90" s="21">
        <v>4.1789000000000005</v>
      </c>
      <c r="BX90" s="21">
        <v>3.8349000000000002</v>
      </c>
      <c r="BY90" s="21">
        <v>4.8253000000000004</v>
      </c>
      <c r="CA90" s="21">
        <v>60.04</v>
      </c>
      <c r="CB90" s="21">
        <v>59.49</v>
      </c>
      <c r="CC90" s="21">
        <v>57.050000000000026</v>
      </c>
      <c r="CD90" s="21">
        <v>76.41</v>
      </c>
      <c r="CE90" s="21">
        <v>68.25</v>
      </c>
      <c r="CF90" s="21">
        <v>88.19</v>
      </c>
      <c r="CH90" s="22">
        <v>14.336883327761592</v>
      </c>
      <c r="CI90" s="22">
        <v>14.522153057488101</v>
      </c>
      <c r="CJ90" s="22">
        <v>13.583009928335047</v>
      </c>
      <c r="CK90" s="22">
        <v>18.284716073607886</v>
      </c>
      <c r="CL90" s="22">
        <v>17.797074239223967</v>
      </c>
      <c r="CM90" s="22">
        <v>18.276583839346774</v>
      </c>
      <c r="CP90" s="22">
        <f t="shared" si="221"/>
        <v>22.704082980972515</v>
      </c>
      <c r="CQ90" s="22" t="e">
        <f t="shared" si="222"/>
        <v>#DIV/0!</v>
      </c>
      <c r="CR90" s="22">
        <f t="shared" si="223"/>
        <v>169.58790122800721</v>
      </c>
      <c r="CS90" s="22">
        <f t="shared" si="224"/>
        <v>15.181690596798155</v>
      </c>
      <c r="CU90" s="22" t="e">
        <f t="shared" si="203"/>
        <v>#DIV/0!</v>
      </c>
      <c r="CV90" s="22">
        <f t="shared" si="204"/>
        <v>154.40621063120906</v>
      </c>
      <c r="CX90" s="23" t="e">
        <f t="shared" si="205"/>
        <v>#DIV/0!</v>
      </c>
      <c r="CY90" s="23">
        <f t="shared" si="206"/>
        <v>10.170554435075472</v>
      </c>
      <c r="DA90" s="22">
        <f t="shared" si="207"/>
        <v>4.375</v>
      </c>
      <c r="DB90" s="22">
        <f t="shared" si="208"/>
        <v>0</v>
      </c>
      <c r="DC90" s="22">
        <f t="shared" si="209"/>
        <v>0.209175</v>
      </c>
      <c r="DD90" s="22">
        <f t="shared" si="210"/>
        <v>4.1658249999999999</v>
      </c>
      <c r="DF90" s="22">
        <f t="shared" si="211"/>
        <v>-0.375</v>
      </c>
      <c r="DG90" s="22">
        <f t="shared" si="212"/>
        <v>0</v>
      </c>
      <c r="DH90" s="22">
        <f t="shared" si="213"/>
        <v>-4.4075000000000003E-2</v>
      </c>
      <c r="DI90" s="22">
        <f t="shared" si="214"/>
        <v>-0.33092499999999969</v>
      </c>
      <c r="DK90" s="22">
        <f t="shared" si="215"/>
        <v>0.625</v>
      </c>
      <c r="DL90" s="22">
        <f t="shared" si="216"/>
        <v>0</v>
      </c>
      <c r="DM90" s="22">
        <f t="shared" si="217"/>
        <v>-0.38387499999999997</v>
      </c>
      <c r="DN90" s="22">
        <f t="shared" si="218"/>
        <v>0.65947500000000048</v>
      </c>
      <c r="DP90" s="32" t="s">
        <v>28</v>
      </c>
      <c r="DQ90" s="33" t="s">
        <v>57</v>
      </c>
      <c r="DR90" s="22">
        <f t="shared" si="219"/>
        <v>0</v>
      </c>
      <c r="DS90" s="22">
        <f t="shared" si="219"/>
        <v>-59.272684106055372</v>
      </c>
      <c r="DT90" s="22">
        <f t="shared" si="220"/>
        <v>-59.272684106055372</v>
      </c>
      <c r="DV90">
        <f t="shared" si="154"/>
        <v>975.75824175824175</v>
      </c>
      <c r="DX90" s="1">
        <f t="shared" si="225"/>
        <v>-57.835810027616276</v>
      </c>
    </row>
    <row r="91" spans="4:128" x14ac:dyDescent="0.3">
      <c r="D91" t="str">
        <f t="shared" si="153"/>
        <v>04_Дніпро</v>
      </c>
      <c r="F91" s="32" t="s">
        <v>29</v>
      </c>
      <c r="G91" s="33" t="s">
        <v>58</v>
      </c>
      <c r="H91" t="s">
        <v>17</v>
      </c>
      <c r="I91" s="21">
        <v>6.7</v>
      </c>
      <c r="J91" s="21">
        <v>7.1</v>
      </c>
      <c r="K91" s="21">
        <v>7</v>
      </c>
      <c r="L91" s="21">
        <v>7.1</v>
      </c>
      <c r="M91" s="21">
        <v>6.7</v>
      </c>
      <c r="N91" s="21">
        <v>9.9</v>
      </c>
      <c r="P91" s="21">
        <v>161.39000000000001</v>
      </c>
      <c r="Q91" s="21">
        <v>132.19000000000003</v>
      </c>
      <c r="R91" s="21">
        <v>119.5</v>
      </c>
      <c r="S91" s="21">
        <v>186.13</v>
      </c>
      <c r="T91" s="21">
        <v>150.20000000000002</v>
      </c>
      <c r="U91" s="21">
        <v>210.04000000000002</v>
      </c>
      <c r="W91" s="22">
        <v>24.08805970149254</v>
      </c>
      <c r="X91" s="22">
        <v>18.618309859154934</v>
      </c>
      <c r="Y91" s="22">
        <v>17.071428571428573</v>
      </c>
      <c r="Z91" s="22">
        <v>26.215492957746481</v>
      </c>
      <c r="AA91" s="22">
        <v>22.417910447761194</v>
      </c>
      <c r="AB91" s="22">
        <v>21.216161616161617</v>
      </c>
      <c r="AD91" s="21">
        <v>0.1</v>
      </c>
      <c r="AE91" s="21">
        <v>0</v>
      </c>
      <c r="AF91" s="21">
        <v>0</v>
      </c>
      <c r="AG91" s="21">
        <v>0</v>
      </c>
      <c r="AH91" s="21">
        <v>0</v>
      </c>
      <c r="AI91" s="21">
        <v>0.1</v>
      </c>
      <c r="AK91" s="21">
        <v>0.7400000000000001</v>
      </c>
      <c r="AL91" s="21">
        <v>0.49000000000000005</v>
      </c>
      <c r="AM91" s="21">
        <v>0.71</v>
      </c>
      <c r="AN91" s="21">
        <v>0.19</v>
      </c>
      <c r="AO91" s="21">
        <v>0.35000000000000003</v>
      </c>
      <c r="AP91" s="21">
        <v>1.6100000000000003</v>
      </c>
      <c r="AR91" s="22">
        <v>7.4</v>
      </c>
      <c r="AS91" s="22" t="s">
        <v>5</v>
      </c>
      <c r="AT91" s="22" t="s">
        <v>5</v>
      </c>
      <c r="AU91" s="22" t="s">
        <v>5</v>
      </c>
      <c r="AV91" s="22" t="s">
        <v>5</v>
      </c>
      <c r="AW91" s="22">
        <v>16.100000000000001</v>
      </c>
      <c r="AY91" s="21">
        <v>0.18540000000000001</v>
      </c>
      <c r="AZ91" s="21">
        <v>0.17169999999999999</v>
      </c>
      <c r="BA91" s="21">
        <v>0.18790000000000001</v>
      </c>
      <c r="BB91" s="21">
        <v>0.18240000000000001</v>
      </c>
      <c r="BC91" s="21">
        <v>0.1852</v>
      </c>
      <c r="BD91" s="21">
        <v>0.18149999999999999</v>
      </c>
      <c r="BF91" s="21">
        <v>38.21</v>
      </c>
      <c r="BG91" s="21">
        <v>30.830000000000002</v>
      </c>
      <c r="BH91" s="21">
        <v>26.77</v>
      </c>
      <c r="BI91" s="21">
        <v>24.130000000000003</v>
      </c>
      <c r="BJ91" s="21">
        <v>22.76</v>
      </c>
      <c r="BK91" s="21">
        <v>18.940000000000001</v>
      </c>
      <c r="BM91" s="22">
        <v>206.09492988133763</v>
      </c>
      <c r="BN91" s="22">
        <v>179.55736750145604</v>
      </c>
      <c r="BO91" s="22">
        <v>142.46939861628525</v>
      </c>
      <c r="BP91" s="22">
        <v>132.29166666666669</v>
      </c>
      <c r="BQ91" s="22">
        <v>122.89416846652269</v>
      </c>
      <c r="BR91" s="22">
        <v>104.35261707988981</v>
      </c>
      <c r="BT91" s="21">
        <v>6.4146000000000001</v>
      </c>
      <c r="BU91" s="21">
        <v>6.9282999999999992</v>
      </c>
      <c r="BV91" s="21">
        <v>6.8121</v>
      </c>
      <c r="BW91" s="21">
        <v>6.9175999999999993</v>
      </c>
      <c r="BX91" s="21">
        <v>6.5148000000000001</v>
      </c>
      <c r="BY91" s="21">
        <v>9.6185000000000009</v>
      </c>
      <c r="CA91" s="21">
        <v>122.44</v>
      </c>
      <c r="CB91" s="21">
        <v>100.87000000000002</v>
      </c>
      <c r="CC91" s="21">
        <v>92.02000000000001</v>
      </c>
      <c r="CD91" s="21">
        <v>161.81</v>
      </c>
      <c r="CE91" s="21">
        <v>127.09000000000002</v>
      </c>
      <c r="CF91" s="21">
        <v>189.49</v>
      </c>
      <c r="CH91" s="22">
        <v>19.087706170299004</v>
      </c>
      <c r="CI91" s="22">
        <v>14.559127058585805</v>
      </c>
      <c r="CJ91" s="22">
        <v>13.508316084614144</v>
      </c>
      <c r="CK91" s="22">
        <v>23.391060483404651</v>
      </c>
      <c r="CL91" s="22">
        <v>19.507889728003931</v>
      </c>
      <c r="CM91" s="22">
        <v>19.70057701304777</v>
      </c>
      <c r="CP91" s="22">
        <f t="shared" si="221"/>
        <v>21.49832277245563</v>
      </c>
      <c r="CQ91" s="22">
        <f t="shared" si="222"/>
        <v>7.4</v>
      </c>
      <c r="CR91" s="22">
        <f t="shared" si="223"/>
        <v>165.1033406664364</v>
      </c>
      <c r="CS91" s="22">
        <f t="shared" si="224"/>
        <v>17.636552449225903</v>
      </c>
      <c r="CU91" s="22">
        <f t="shared" si="203"/>
        <v>-10.236552449225902</v>
      </c>
      <c r="CV91" s="22">
        <f t="shared" si="204"/>
        <v>147.46678821721048</v>
      </c>
      <c r="CX91" s="23">
        <f t="shared" si="205"/>
        <v>-0.58041686314238816</v>
      </c>
      <c r="CY91" s="23">
        <f t="shared" si="206"/>
        <v>8.3614294030397662</v>
      </c>
      <c r="DA91" s="22">
        <f t="shared" si="207"/>
        <v>6.9749999999999996</v>
      </c>
      <c r="DB91" s="22">
        <f t="shared" si="208"/>
        <v>2.5000000000000001E-2</v>
      </c>
      <c r="DC91" s="22">
        <f t="shared" si="209"/>
        <v>0.18184999999999998</v>
      </c>
      <c r="DD91" s="22">
        <f t="shared" si="210"/>
        <v>6.7681500000000003</v>
      </c>
      <c r="DF91" s="22">
        <f t="shared" si="211"/>
        <v>-0.27499999999999947</v>
      </c>
      <c r="DG91" s="22">
        <f t="shared" si="212"/>
        <v>-2.5000000000000001E-2</v>
      </c>
      <c r="DH91" s="22">
        <f t="shared" si="213"/>
        <v>3.3500000000000196E-3</v>
      </c>
      <c r="DI91" s="22">
        <f t="shared" si="214"/>
        <v>-0.25335000000000019</v>
      </c>
      <c r="DK91" s="22">
        <f t="shared" si="215"/>
        <v>2.9250000000000007</v>
      </c>
      <c r="DL91" s="22">
        <f t="shared" si="216"/>
        <v>7.5000000000000011E-2</v>
      </c>
      <c r="DM91" s="22">
        <f t="shared" si="217"/>
        <v>-0.36334999999999995</v>
      </c>
      <c r="DN91" s="22">
        <f t="shared" si="218"/>
        <v>2.8503500000000006</v>
      </c>
      <c r="DP91" s="32" t="s">
        <v>29</v>
      </c>
      <c r="DQ91" s="33" t="s">
        <v>58</v>
      </c>
      <c r="DR91" s="22">
        <f t="shared" si="219"/>
        <v>-0.76774143369194281</v>
      </c>
      <c r="DS91" s="22">
        <f t="shared" si="219"/>
        <v>-53.582057498723422</v>
      </c>
      <c r="DT91" s="22">
        <f t="shared" si="220"/>
        <v>-54.349798932415368</v>
      </c>
      <c r="DV91">
        <f t="shared" si="154"/>
        <v>181.1098901098905</v>
      </c>
      <c r="DX91" s="1">
        <f t="shared" si="225"/>
        <v>-9.8432861121443906</v>
      </c>
    </row>
    <row r="92" spans="4:128" x14ac:dyDescent="0.3">
      <c r="D92" t="str">
        <f t="shared" si="153"/>
        <v>04_Дніпро</v>
      </c>
      <c r="F92" s="32" t="s">
        <v>30</v>
      </c>
      <c r="G92" s="33" t="s">
        <v>59</v>
      </c>
      <c r="H92" t="s">
        <v>17</v>
      </c>
      <c r="I92" s="21">
        <v>4.0999999999999996</v>
      </c>
      <c r="J92" s="21">
        <v>4.2</v>
      </c>
      <c r="K92" s="21">
        <v>4.3</v>
      </c>
      <c r="L92" s="21">
        <v>4.3</v>
      </c>
      <c r="M92" s="21">
        <v>3.6</v>
      </c>
      <c r="N92" s="21">
        <v>4.9000000000000004</v>
      </c>
      <c r="P92" s="21">
        <v>64.13</v>
      </c>
      <c r="Q92" s="21">
        <v>67.010000000000005</v>
      </c>
      <c r="R92" s="21">
        <v>73.64</v>
      </c>
      <c r="S92" s="21">
        <v>70.58</v>
      </c>
      <c r="T92" s="21">
        <v>63.06</v>
      </c>
      <c r="U92" s="21">
        <v>88.38</v>
      </c>
      <c r="W92" s="22">
        <v>15.641463414634147</v>
      </c>
      <c r="X92" s="22">
        <v>15.954761904761906</v>
      </c>
      <c r="Y92" s="22">
        <v>17.125581395348838</v>
      </c>
      <c r="Z92" s="22">
        <v>16.413953488372094</v>
      </c>
      <c r="AA92" s="22">
        <v>17.516666666666666</v>
      </c>
      <c r="AB92" s="22">
        <v>18.036734693877548</v>
      </c>
      <c r="AD92" s="21">
        <v>0.4</v>
      </c>
      <c r="AE92" s="21">
        <v>0.4</v>
      </c>
      <c r="AF92" s="21">
        <v>0.5</v>
      </c>
      <c r="AG92" s="21">
        <v>0.4</v>
      </c>
      <c r="AH92" s="21">
        <v>0.3</v>
      </c>
      <c r="AI92" s="21">
        <v>0.5</v>
      </c>
      <c r="AK92" s="21">
        <v>11.86</v>
      </c>
      <c r="AL92" s="21">
        <v>18.52</v>
      </c>
      <c r="AM92" s="21">
        <v>22.71</v>
      </c>
      <c r="AN92" s="21">
        <v>16.25</v>
      </c>
      <c r="AO92" s="21">
        <v>15.380000000000003</v>
      </c>
      <c r="AP92" s="21">
        <v>21.680000000000003</v>
      </c>
      <c r="AR92" s="22">
        <v>29.65</v>
      </c>
      <c r="AS92" s="22">
        <v>46.3</v>
      </c>
      <c r="AT92" s="22">
        <v>45.42</v>
      </c>
      <c r="AU92" s="22">
        <v>40.625</v>
      </c>
      <c r="AV92" s="22">
        <v>51.26666666666668</v>
      </c>
      <c r="AW92" s="22">
        <v>43.360000000000007</v>
      </c>
      <c r="AY92" s="21">
        <v>0</v>
      </c>
      <c r="AZ92" s="21">
        <v>0</v>
      </c>
      <c r="BA92" s="21">
        <v>0</v>
      </c>
      <c r="BB92" s="21">
        <v>0</v>
      </c>
      <c r="BC92" s="21">
        <v>0</v>
      </c>
      <c r="BD92" s="21">
        <v>0</v>
      </c>
      <c r="BF92" s="21">
        <v>0</v>
      </c>
      <c r="BG92" s="21">
        <v>0</v>
      </c>
      <c r="BH92" s="21">
        <v>0</v>
      </c>
      <c r="BI92" s="21">
        <v>0</v>
      </c>
      <c r="BJ92" s="21">
        <v>0</v>
      </c>
      <c r="BK92" s="21">
        <v>0</v>
      </c>
      <c r="BM92" s="22" t="s">
        <v>5</v>
      </c>
      <c r="BN92" s="22" t="s">
        <v>5</v>
      </c>
      <c r="BO92" s="22" t="s">
        <v>5</v>
      </c>
      <c r="BP92" s="22" t="s">
        <v>5</v>
      </c>
      <c r="BQ92" s="22" t="s">
        <v>5</v>
      </c>
      <c r="BR92" s="22" t="s">
        <v>5</v>
      </c>
      <c r="BT92" s="21">
        <v>3.6999999999999997</v>
      </c>
      <c r="BU92" s="21">
        <v>3.8000000000000003</v>
      </c>
      <c r="BV92" s="21">
        <v>3.8</v>
      </c>
      <c r="BW92" s="21">
        <v>3.9</v>
      </c>
      <c r="BX92" s="21">
        <v>3.3000000000000003</v>
      </c>
      <c r="BY92" s="21">
        <v>4.4000000000000004</v>
      </c>
      <c r="CA92" s="21">
        <v>52.269999999999996</v>
      </c>
      <c r="CB92" s="21">
        <v>48.490000000000009</v>
      </c>
      <c r="CC92" s="21">
        <v>50.93</v>
      </c>
      <c r="CD92" s="21">
        <v>54.33</v>
      </c>
      <c r="CE92" s="21">
        <v>47.68</v>
      </c>
      <c r="CF92" s="21">
        <v>66.699999999999989</v>
      </c>
      <c r="CH92" s="22">
        <v>14.127027027027028</v>
      </c>
      <c r="CI92" s="22">
        <v>12.760526315789475</v>
      </c>
      <c r="CJ92" s="22">
        <v>13.40263157894737</v>
      </c>
      <c r="CK92" s="22">
        <v>13.930769230769231</v>
      </c>
      <c r="CL92" s="22">
        <v>14.448484848484847</v>
      </c>
      <c r="CM92" s="22">
        <v>15.159090909090905</v>
      </c>
      <c r="CP92" s="22">
        <f t="shared" si="221"/>
        <v>16.283940050779247</v>
      </c>
      <c r="CQ92" s="22">
        <f t="shared" si="222"/>
        <v>40.498750000000001</v>
      </c>
      <c r="CR92" s="22" t="e">
        <f t="shared" si="223"/>
        <v>#DIV/0!</v>
      </c>
      <c r="CS92" s="22">
        <f t="shared" si="224"/>
        <v>13.555238538133276</v>
      </c>
      <c r="CU92" s="22">
        <f t="shared" si="203"/>
        <v>26.943511461866727</v>
      </c>
      <c r="CV92" s="22" t="e">
        <f t="shared" si="204"/>
        <v>#DIV/0!</v>
      </c>
      <c r="CX92" s="23">
        <f t="shared" si="205"/>
        <v>1.9876825764496788</v>
      </c>
      <c r="CY92" s="23" t="e">
        <f t="shared" si="206"/>
        <v>#DIV/0!</v>
      </c>
      <c r="DA92" s="22">
        <f t="shared" si="207"/>
        <v>4.2250000000000005</v>
      </c>
      <c r="DB92" s="22">
        <f t="shared" si="208"/>
        <v>0.42500000000000004</v>
      </c>
      <c r="DC92" s="22">
        <f t="shared" si="209"/>
        <v>0</v>
      </c>
      <c r="DD92" s="22">
        <f t="shared" si="210"/>
        <v>3.8000000000000003</v>
      </c>
      <c r="DF92" s="22">
        <f t="shared" si="211"/>
        <v>-0.62500000000000044</v>
      </c>
      <c r="DG92" s="22">
        <f t="shared" si="212"/>
        <v>-0.12500000000000006</v>
      </c>
      <c r="DH92" s="22">
        <f t="shared" si="213"/>
        <v>0</v>
      </c>
      <c r="DI92" s="22">
        <f t="shared" si="214"/>
        <v>-0.5</v>
      </c>
      <c r="DK92" s="22">
        <f t="shared" si="215"/>
        <v>0.67499999999999982</v>
      </c>
      <c r="DL92" s="22">
        <f t="shared" si="216"/>
        <v>7.4999999999999956E-2</v>
      </c>
      <c r="DM92" s="22">
        <f t="shared" si="217"/>
        <v>0</v>
      </c>
      <c r="DN92" s="22">
        <f t="shared" si="218"/>
        <v>0.60000000000000009</v>
      </c>
      <c r="DP92" s="32" t="s">
        <v>30</v>
      </c>
      <c r="DQ92" s="33" t="s">
        <v>59</v>
      </c>
      <c r="DR92" s="22">
        <f t="shared" si="219"/>
        <v>2.0207633596400032</v>
      </c>
      <c r="DS92" s="22">
        <f t="shared" si="219"/>
        <v>0</v>
      </c>
      <c r="DT92" s="22">
        <f t="shared" si="220"/>
        <v>2.0207633596400032</v>
      </c>
      <c r="DV92">
        <f t="shared" si="154"/>
        <v>166.13919413919416</v>
      </c>
      <c r="DX92" s="1">
        <f t="shared" si="225"/>
        <v>0.3357279961166007</v>
      </c>
    </row>
    <row r="93" spans="4:128" x14ac:dyDescent="0.3">
      <c r="D93" t="str">
        <f t="shared" si="153"/>
        <v>04_Дніпро</v>
      </c>
      <c r="F93" s="32" t="s">
        <v>31</v>
      </c>
      <c r="G93" s="33" t="s">
        <v>60</v>
      </c>
      <c r="H93" t="s">
        <v>17</v>
      </c>
      <c r="I93" s="21">
        <v>2.8</v>
      </c>
      <c r="J93" s="21">
        <v>3.2</v>
      </c>
      <c r="K93" s="21">
        <v>2.9</v>
      </c>
      <c r="L93" s="21">
        <v>3</v>
      </c>
      <c r="M93" s="21">
        <v>2.7</v>
      </c>
      <c r="N93" s="21">
        <v>3.4</v>
      </c>
      <c r="P93" s="21">
        <v>44.660000000000004</v>
      </c>
      <c r="Q93" s="21">
        <v>48.44</v>
      </c>
      <c r="R93" s="21">
        <v>48.430000000000007</v>
      </c>
      <c r="S93" s="21">
        <v>52.5</v>
      </c>
      <c r="T93" s="21">
        <v>42.52</v>
      </c>
      <c r="U93" s="21">
        <v>62.1</v>
      </c>
      <c r="W93" s="22">
        <v>15.950000000000003</v>
      </c>
      <c r="X93" s="22">
        <v>15.137499999999999</v>
      </c>
      <c r="Y93" s="22">
        <v>16.700000000000003</v>
      </c>
      <c r="Z93" s="22">
        <v>17.5</v>
      </c>
      <c r="AA93" s="22">
        <v>15.748148148148148</v>
      </c>
      <c r="AB93" s="22">
        <v>18.264705882352942</v>
      </c>
      <c r="AD93" s="21">
        <v>0.2</v>
      </c>
      <c r="AE93" s="21">
        <v>0.3</v>
      </c>
      <c r="AF93" s="21">
        <v>0.2</v>
      </c>
      <c r="AG93" s="21">
        <v>0.2</v>
      </c>
      <c r="AH93" s="21">
        <v>0.2</v>
      </c>
      <c r="AI93" s="21">
        <v>0.3</v>
      </c>
      <c r="AK93" s="21">
        <v>9.35</v>
      </c>
      <c r="AL93" s="21">
        <v>9.9</v>
      </c>
      <c r="AM93" s="21">
        <v>10.990000000000002</v>
      </c>
      <c r="AN93" s="21">
        <v>13.430000000000001</v>
      </c>
      <c r="AO93" s="21">
        <v>8.58</v>
      </c>
      <c r="AP93" s="21">
        <v>16.48</v>
      </c>
      <c r="AR93" s="22">
        <v>46.749999999999993</v>
      </c>
      <c r="AS93" s="22">
        <v>33</v>
      </c>
      <c r="AT93" s="22">
        <v>54.95000000000001</v>
      </c>
      <c r="AU93" s="22">
        <v>67.150000000000006</v>
      </c>
      <c r="AV93" s="22">
        <v>42.9</v>
      </c>
      <c r="AW93" s="22">
        <v>54.933333333333337</v>
      </c>
      <c r="AY93" s="21">
        <v>0</v>
      </c>
      <c r="AZ93" s="21">
        <v>0</v>
      </c>
      <c r="BA93" s="21">
        <v>0</v>
      </c>
      <c r="BB93" s="21">
        <v>0</v>
      </c>
      <c r="BC93" s="21">
        <v>0</v>
      </c>
      <c r="BD93" s="21">
        <v>0</v>
      </c>
      <c r="BF93" s="21">
        <v>0</v>
      </c>
      <c r="BG93" s="21">
        <v>0</v>
      </c>
      <c r="BH93" s="21">
        <v>0</v>
      </c>
      <c r="BI93" s="21">
        <v>0</v>
      </c>
      <c r="BJ93" s="21">
        <v>0</v>
      </c>
      <c r="BK93" s="21">
        <v>0</v>
      </c>
      <c r="BM93" s="22" t="s">
        <v>5</v>
      </c>
      <c r="BN93" s="22" t="s">
        <v>5</v>
      </c>
      <c r="BO93" s="22" t="s">
        <v>5</v>
      </c>
      <c r="BP93" s="22" t="s">
        <v>5</v>
      </c>
      <c r="BQ93" s="22" t="s">
        <v>5</v>
      </c>
      <c r="BR93" s="22" t="s">
        <v>5</v>
      </c>
      <c r="BT93" s="21">
        <v>2.5999999999999996</v>
      </c>
      <c r="BU93" s="21">
        <v>2.9000000000000004</v>
      </c>
      <c r="BV93" s="21">
        <v>2.6999999999999997</v>
      </c>
      <c r="BW93" s="21">
        <v>2.8</v>
      </c>
      <c r="BX93" s="21">
        <v>2.5</v>
      </c>
      <c r="BY93" s="21">
        <v>3.1</v>
      </c>
      <c r="CA93" s="21">
        <v>35.31</v>
      </c>
      <c r="CB93" s="21">
        <v>38.54</v>
      </c>
      <c r="CC93" s="21">
        <v>37.440000000000005</v>
      </c>
      <c r="CD93" s="21">
        <v>39.07</v>
      </c>
      <c r="CE93" s="21">
        <v>33.940000000000005</v>
      </c>
      <c r="CF93" s="21">
        <v>45.620000000000005</v>
      </c>
      <c r="CH93" s="22">
        <v>13.580769230769233</v>
      </c>
      <c r="CI93" s="22">
        <v>13.289655172413791</v>
      </c>
      <c r="CJ93" s="22">
        <v>13.866666666666671</v>
      </c>
      <c r="CK93" s="22">
        <v>13.953571428571429</v>
      </c>
      <c r="CL93" s="22">
        <v>13.576000000000002</v>
      </c>
      <c r="CM93" s="22">
        <v>14.716129032258065</v>
      </c>
      <c r="CP93" s="22">
        <f t="shared" si="221"/>
        <v>16.321875000000002</v>
      </c>
      <c r="CQ93" s="22">
        <f t="shared" si="222"/>
        <v>50.462500000000006</v>
      </c>
      <c r="CR93" s="22" t="e">
        <f t="shared" si="223"/>
        <v>#DIV/0!</v>
      </c>
      <c r="CS93" s="22">
        <f t="shared" si="224"/>
        <v>13.672665624605282</v>
      </c>
      <c r="CU93" s="22">
        <f t="shared" si="203"/>
        <v>36.789834375394726</v>
      </c>
      <c r="CV93" s="22" t="e">
        <f t="shared" si="204"/>
        <v>#DIV/0!</v>
      </c>
      <c r="CX93" s="23">
        <f t="shared" si="205"/>
        <v>2.6907579974155054</v>
      </c>
      <c r="CY93" s="23" t="e">
        <f t="shared" si="206"/>
        <v>#DIV/0!</v>
      </c>
      <c r="DA93" s="22">
        <f t="shared" si="207"/>
        <v>2.9750000000000001</v>
      </c>
      <c r="DB93" s="22">
        <f t="shared" si="208"/>
        <v>0.22499999999999998</v>
      </c>
      <c r="DC93" s="22">
        <f t="shared" si="209"/>
        <v>0</v>
      </c>
      <c r="DD93" s="22">
        <f t="shared" si="210"/>
        <v>2.75</v>
      </c>
      <c r="DF93" s="22">
        <f t="shared" si="211"/>
        <v>-0.27499999999999991</v>
      </c>
      <c r="DG93" s="22">
        <f t="shared" si="212"/>
        <v>-2.4999999999999967E-2</v>
      </c>
      <c r="DH93" s="22">
        <f t="shared" si="213"/>
        <v>0</v>
      </c>
      <c r="DI93" s="22">
        <f t="shared" si="214"/>
        <v>-0.25</v>
      </c>
      <c r="DK93" s="22">
        <f t="shared" si="215"/>
        <v>0.42499999999999982</v>
      </c>
      <c r="DL93" s="22">
        <f t="shared" si="216"/>
        <v>7.5000000000000011E-2</v>
      </c>
      <c r="DM93" s="22">
        <f t="shared" si="217"/>
        <v>0</v>
      </c>
      <c r="DN93" s="22">
        <f t="shared" si="218"/>
        <v>0.35000000000000009</v>
      </c>
      <c r="DP93" s="32" t="s">
        <v>31</v>
      </c>
      <c r="DQ93" s="33" t="s">
        <v>60</v>
      </c>
      <c r="DR93" s="22">
        <f t="shared" si="219"/>
        <v>2.7592375781546048</v>
      </c>
      <c r="DS93" s="22">
        <f t="shared" si="219"/>
        <v>0</v>
      </c>
      <c r="DT93" s="22">
        <f t="shared" si="220"/>
        <v>2.7592375781546048</v>
      </c>
      <c r="DV93">
        <f t="shared" si="154"/>
        <v>166.38827838827837</v>
      </c>
      <c r="DX93" s="1">
        <f t="shared" si="225"/>
        <v>0.45910479029338735</v>
      </c>
    </row>
    <row r="94" spans="4:128" x14ac:dyDescent="0.3">
      <c r="D94" t="str">
        <f t="shared" si="153"/>
        <v>04_Дніпро</v>
      </c>
      <c r="F94" s="32" t="s">
        <v>32</v>
      </c>
      <c r="G94" s="33" t="s">
        <v>61</v>
      </c>
      <c r="H94" t="s">
        <v>17</v>
      </c>
      <c r="I94" s="21">
        <v>2.7</v>
      </c>
      <c r="J94" s="21">
        <v>3</v>
      </c>
      <c r="K94" s="21">
        <v>2.8</v>
      </c>
      <c r="L94" s="21">
        <v>2.9</v>
      </c>
      <c r="M94" s="21">
        <v>2.5</v>
      </c>
      <c r="N94" s="21">
        <v>2.6</v>
      </c>
      <c r="P94" s="21">
        <v>52.54</v>
      </c>
      <c r="Q94" s="21">
        <v>57.170000000000009</v>
      </c>
      <c r="R94" s="21">
        <v>54.570000000000007</v>
      </c>
      <c r="S94" s="21">
        <v>56.06</v>
      </c>
      <c r="T94" s="21">
        <v>49.830000000000005</v>
      </c>
      <c r="U94" s="21">
        <v>51.670000000000009</v>
      </c>
      <c r="W94" s="22">
        <v>19.459259259259259</v>
      </c>
      <c r="X94" s="22">
        <v>19.056666666666668</v>
      </c>
      <c r="Y94" s="22">
        <v>19.489285714285717</v>
      </c>
      <c r="Z94" s="22">
        <v>19.331034482758621</v>
      </c>
      <c r="AA94" s="22">
        <v>19.932000000000002</v>
      </c>
      <c r="AB94" s="22">
        <v>19.873076923076926</v>
      </c>
      <c r="AD94" s="21">
        <v>0.2</v>
      </c>
      <c r="AE94" s="21">
        <v>0.2</v>
      </c>
      <c r="AF94" s="21">
        <v>0.2</v>
      </c>
      <c r="AG94" s="21">
        <v>0.2</v>
      </c>
      <c r="AH94" s="21">
        <v>0.2</v>
      </c>
      <c r="AI94" s="21">
        <v>0.1</v>
      </c>
      <c r="AK94" s="21">
        <v>9.57</v>
      </c>
      <c r="AL94" s="21">
        <v>10.170000000000002</v>
      </c>
      <c r="AM94" s="21">
        <v>9.42</v>
      </c>
      <c r="AN94" s="21">
        <v>8.9599999999999991</v>
      </c>
      <c r="AO94" s="21">
        <v>8.41</v>
      </c>
      <c r="AP94" s="21">
        <v>6.16</v>
      </c>
      <c r="AR94" s="22">
        <v>47.85</v>
      </c>
      <c r="AS94" s="22">
        <v>50.850000000000009</v>
      </c>
      <c r="AT94" s="22">
        <v>47.099999999999994</v>
      </c>
      <c r="AU94" s="22">
        <v>44.79999999999999</v>
      </c>
      <c r="AV94" s="22">
        <v>42.05</v>
      </c>
      <c r="AW94" s="22">
        <v>61.6</v>
      </c>
      <c r="AY94" s="21">
        <v>0</v>
      </c>
      <c r="AZ94" s="21">
        <v>0</v>
      </c>
      <c r="BA94" s="21">
        <v>0</v>
      </c>
      <c r="BB94" s="21">
        <v>0</v>
      </c>
      <c r="BC94" s="21">
        <v>0</v>
      </c>
      <c r="BD94" s="21">
        <v>0</v>
      </c>
      <c r="BF94" s="21">
        <v>0</v>
      </c>
      <c r="BG94" s="21">
        <v>0</v>
      </c>
      <c r="BH94" s="21">
        <v>0</v>
      </c>
      <c r="BI94" s="21">
        <v>0</v>
      </c>
      <c r="BJ94" s="21">
        <v>0</v>
      </c>
      <c r="BK94" s="21">
        <v>0</v>
      </c>
      <c r="BM94" s="22" t="s">
        <v>5</v>
      </c>
      <c r="BN94" s="22" t="s">
        <v>5</v>
      </c>
      <c r="BO94" s="22" t="s">
        <v>5</v>
      </c>
      <c r="BP94" s="22" t="s">
        <v>5</v>
      </c>
      <c r="BQ94" s="22" t="s">
        <v>5</v>
      </c>
      <c r="BR94" s="22" t="s">
        <v>5</v>
      </c>
      <c r="BT94" s="21">
        <v>2.5</v>
      </c>
      <c r="BU94" s="21">
        <v>2.8</v>
      </c>
      <c r="BV94" s="21">
        <v>2.5999999999999996</v>
      </c>
      <c r="BW94" s="21">
        <v>2.6999999999999997</v>
      </c>
      <c r="BX94" s="21">
        <v>2.2999999999999998</v>
      </c>
      <c r="BY94" s="21">
        <v>2.5</v>
      </c>
      <c r="CA94" s="21">
        <v>42.97</v>
      </c>
      <c r="CB94" s="21">
        <v>47.000000000000007</v>
      </c>
      <c r="CC94" s="21">
        <v>45.150000000000006</v>
      </c>
      <c r="CD94" s="21">
        <v>47.1</v>
      </c>
      <c r="CE94" s="21">
        <v>41.42</v>
      </c>
      <c r="CF94" s="21">
        <v>45.510000000000005</v>
      </c>
      <c r="CH94" s="22">
        <v>17.187999999999999</v>
      </c>
      <c r="CI94" s="22">
        <v>16.785714285714288</v>
      </c>
      <c r="CJ94" s="22">
        <v>17.36538461538462</v>
      </c>
      <c r="CK94" s="22">
        <v>17.444444444444446</v>
      </c>
      <c r="CL94" s="22">
        <v>18.008695652173916</v>
      </c>
      <c r="CM94" s="22">
        <v>18.204000000000001</v>
      </c>
      <c r="CP94" s="22">
        <f t="shared" si="221"/>
        <v>19.334061530742567</v>
      </c>
      <c r="CQ94" s="22">
        <f t="shared" si="222"/>
        <v>47.65</v>
      </c>
      <c r="CR94" s="22" t="e">
        <f t="shared" si="223"/>
        <v>#DIV/0!</v>
      </c>
      <c r="CS94" s="22">
        <f t="shared" si="224"/>
        <v>17.195885836385838</v>
      </c>
      <c r="CU94" s="22">
        <f t="shared" si="203"/>
        <v>30.454114163614161</v>
      </c>
      <c r="CV94" s="22" t="e">
        <f t="shared" si="204"/>
        <v>#DIV/0!</v>
      </c>
      <c r="CX94" s="23">
        <f t="shared" si="205"/>
        <v>1.7710116508900298</v>
      </c>
      <c r="CY94" s="23" t="e">
        <f t="shared" si="206"/>
        <v>#DIV/0!</v>
      </c>
      <c r="DA94" s="22">
        <f t="shared" si="207"/>
        <v>2.85</v>
      </c>
      <c r="DB94" s="22">
        <f t="shared" si="208"/>
        <v>0.2</v>
      </c>
      <c r="DC94" s="22">
        <f t="shared" si="209"/>
        <v>0</v>
      </c>
      <c r="DD94" s="22">
        <f t="shared" si="210"/>
        <v>2.65</v>
      </c>
      <c r="DF94" s="22">
        <f t="shared" si="211"/>
        <v>-0.35000000000000009</v>
      </c>
      <c r="DG94" s="22">
        <f t="shared" si="212"/>
        <v>0</v>
      </c>
      <c r="DH94" s="22">
        <f t="shared" si="213"/>
        <v>0</v>
      </c>
      <c r="DI94" s="22">
        <f t="shared" si="214"/>
        <v>-0.35000000000000009</v>
      </c>
      <c r="DK94" s="22">
        <f t="shared" si="215"/>
        <v>-0.25</v>
      </c>
      <c r="DL94" s="22">
        <f t="shared" si="216"/>
        <v>-0.1</v>
      </c>
      <c r="DM94" s="22">
        <f t="shared" si="217"/>
        <v>0</v>
      </c>
      <c r="DN94" s="22">
        <f t="shared" si="218"/>
        <v>-0.14999999999999991</v>
      </c>
      <c r="DP94" s="32" t="s">
        <v>32</v>
      </c>
      <c r="DQ94" s="33" t="s">
        <v>61</v>
      </c>
      <c r="DR94" s="22">
        <f t="shared" si="219"/>
        <v>-3.0454114163614161</v>
      </c>
      <c r="DS94" s="22">
        <f t="shared" si="219"/>
        <v>0</v>
      </c>
      <c r="DT94" s="22">
        <f t="shared" si="220"/>
        <v>-3.0454114163614161</v>
      </c>
      <c r="DV94">
        <f t="shared" si="154"/>
        <v>175.16483516483515</v>
      </c>
      <c r="DX94" s="1">
        <f t="shared" si="225"/>
        <v>-0.53344898875605462</v>
      </c>
    </row>
    <row r="95" spans="4:128" x14ac:dyDescent="0.3">
      <c r="D95" t="str">
        <f t="shared" si="153"/>
        <v>04_Дніпро</v>
      </c>
      <c r="F95" s="32" t="s">
        <v>33</v>
      </c>
      <c r="G95" s="33" t="s">
        <v>62</v>
      </c>
      <c r="H95" t="s">
        <v>17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P95" s="21">
        <v>0.16000000000000003</v>
      </c>
      <c r="Q95" s="21">
        <v>0.28999999999999998</v>
      </c>
      <c r="R95" s="21">
        <v>0.65</v>
      </c>
      <c r="S95" s="21">
        <v>0.38</v>
      </c>
      <c r="T95" s="21">
        <v>0.24</v>
      </c>
      <c r="U95" s="21">
        <v>0.5</v>
      </c>
      <c r="W95" s="22" t="s">
        <v>5</v>
      </c>
      <c r="X95" s="22" t="s">
        <v>5</v>
      </c>
      <c r="Y95" s="22" t="s">
        <v>5</v>
      </c>
      <c r="Z95" s="22" t="s">
        <v>5</v>
      </c>
      <c r="AA95" s="22" t="s">
        <v>5</v>
      </c>
      <c r="AB95" s="22" t="s">
        <v>5</v>
      </c>
      <c r="AD95" s="21">
        <v>0</v>
      </c>
      <c r="AE95" s="21">
        <v>0</v>
      </c>
      <c r="AF95" s="21">
        <v>0</v>
      </c>
      <c r="AG95" s="21">
        <v>0</v>
      </c>
      <c r="AH95" s="21">
        <v>0</v>
      </c>
      <c r="AI95" s="21">
        <v>0</v>
      </c>
      <c r="AK95" s="21">
        <v>0</v>
      </c>
      <c r="AL95" s="21">
        <v>0</v>
      </c>
      <c r="AM95" s="21">
        <v>0</v>
      </c>
      <c r="AN95" s="21">
        <v>0</v>
      </c>
      <c r="AO95" s="21">
        <v>0</v>
      </c>
      <c r="AP95" s="21">
        <v>0</v>
      </c>
      <c r="AR95" s="22" t="s">
        <v>5</v>
      </c>
      <c r="AS95" s="22" t="s">
        <v>5</v>
      </c>
      <c r="AT95" s="22" t="s">
        <v>5</v>
      </c>
      <c r="AU95" s="22" t="s">
        <v>5</v>
      </c>
      <c r="AV95" s="22" t="s">
        <v>5</v>
      </c>
      <c r="AW95" s="22" t="s">
        <v>5</v>
      </c>
      <c r="AY95" s="21">
        <v>0</v>
      </c>
      <c r="AZ95" s="21">
        <v>0</v>
      </c>
      <c r="BA95" s="21">
        <v>0</v>
      </c>
      <c r="BB95" s="21">
        <v>0</v>
      </c>
      <c r="BC95" s="21">
        <v>0</v>
      </c>
      <c r="BD95" s="21">
        <v>0</v>
      </c>
      <c r="BF95" s="21">
        <v>0</v>
      </c>
      <c r="BG95" s="21">
        <v>0</v>
      </c>
      <c r="BH95" s="21">
        <v>0</v>
      </c>
      <c r="BI95" s="21">
        <v>0</v>
      </c>
      <c r="BJ95" s="21">
        <v>0</v>
      </c>
      <c r="BK95" s="21">
        <v>0</v>
      </c>
      <c r="BM95" s="22" t="s">
        <v>5</v>
      </c>
      <c r="BN95" s="22" t="s">
        <v>5</v>
      </c>
      <c r="BO95" s="22" t="s">
        <v>5</v>
      </c>
      <c r="BP95" s="22" t="s">
        <v>5</v>
      </c>
      <c r="BQ95" s="22" t="s">
        <v>5</v>
      </c>
      <c r="BR95" s="22" t="s">
        <v>5</v>
      </c>
      <c r="BT95" s="21">
        <v>0</v>
      </c>
      <c r="BU95" s="21">
        <v>0</v>
      </c>
      <c r="BV95" s="21">
        <v>0</v>
      </c>
      <c r="BW95" s="21">
        <v>0</v>
      </c>
      <c r="BX95" s="21">
        <v>0</v>
      </c>
      <c r="BY95" s="21">
        <v>0</v>
      </c>
      <c r="CA95" s="21">
        <v>0.16000000000000003</v>
      </c>
      <c r="CB95" s="21">
        <v>0.28999999999999998</v>
      </c>
      <c r="CC95" s="21">
        <v>0.65</v>
      </c>
      <c r="CD95" s="21">
        <v>0.38</v>
      </c>
      <c r="CE95" s="21">
        <v>0.24</v>
      </c>
      <c r="CF95" s="21">
        <v>0.5</v>
      </c>
      <c r="CH95" s="22" t="s">
        <v>5</v>
      </c>
      <c r="CI95" s="22" t="s">
        <v>5</v>
      </c>
      <c r="CJ95" s="22" t="s">
        <v>5</v>
      </c>
      <c r="CK95" s="22" t="s">
        <v>5</v>
      </c>
      <c r="CL95" s="22" t="s">
        <v>5</v>
      </c>
      <c r="CM95" s="22" t="s">
        <v>5</v>
      </c>
      <c r="CP95" s="22" t="e">
        <f t="shared" si="221"/>
        <v>#DIV/0!</v>
      </c>
      <c r="CQ95" s="22" t="e">
        <f t="shared" si="222"/>
        <v>#DIV/0!</v>
      </c>
      <c r="CR95" s="22" t="e">
        <f t="shared" si="223"/>
        <v>#DIV/0!</v>
      </c>
      <c r="CS95" s="22" t="e">
        <f t="shared" si="224"/>
        <v>#DIV/0!</v>
      </c>
      <c r="CU95" s="22" t="e">
        <f t="shared" si="203"/>
        <v>#DIV/0!</v>
      </c>
      <c r="CV95" s="22" t="e">
        <f t="shared" si="204"/>
        <v>#DIV/0!</v>
      </c>
      <c r="CX95" s="23" t="e">
        <f t="shared" si="205"/>
        <v>#DIV/0!</v>
      </c>
      <c r="CY95" s="23" t="e">
        <f t="shared" si="206"/>
        <v>#DIV/0!</v>
      </c>
      <c r="DA95" s="22">
        <f t="shared" si="207"/>
        <v>0</v>
      </c>
      <c r="DB95" s="22">
        <f t="shared" si="208"/>
        <v>0</v>
      </c>
      <c r="DC95" s="22">
        <f t="shared" si="209"/>
        <v>0</v>
      </c>
      <c r="DD95" s="22">
        <f t="shared" si="210"/>
        <v>0</v>
      </c>
      <c r="DF95" s="22">
        <f t="shared" si="211"/>
        <v>0</v>
      </c>
      <c r="DG95" s="22">
        <f t="shared" si="212"/>
        <v>0</v>
      </c>
      <c r="DH95" s="22">
        <f t="shared" si="213"/>
        <v>0</v>
      </c>
      <c r="DI95" s="22">
        <f t="shared" si="214"/>
        <v>0</v>
      </c>
      <c r="DK95" s="22">
        <f t="shared" si="215"/>
        <v>0</v>
      </c>
      <c r="DL95" s="22">
        <f t="shared" si="216"/>
        <v>0</v>
      </c>
      <c r="DM95" s="22">
        <f t="shared" si="217"/>
        <v>0</v>
      </c>
      <c r="DN95" s="22">
        <f t="shared" si="218"/>
        <v>0</v>
      </c>
      <c r="DP95" s="32" t="s">
        <v>33</v>
      </c>
      <c r="DQ95" s="33" t="s">
        <v>62</v>
      </c>
      <c r="DR95" s="22">
        <f t="shared" si="219"/>
        <v>0</v>
      </c>
      <c r="DS95" s="22">
        <f t="shared" si="219"/>
        <v>0</v>
      </c>
      <c r="DT95" s="22">
        <f t="shared" si="220"/>
        <v>0</v>
      </c>
      <c r="DV95">
        <f t="shared" si="154"/>
        <v>171.41391941391942</v>
      </c>
      <c r="DX95" s="1">
        <f t="shared" si="225"/>
        <v>0</v>
      </c>
    </row>
    <row r="96" spans="4:128" x14ac:dyDescent="0.3">
      <c r="D96" t="str">
        <f t="shared" si="153"/>
        <v>04_Дніпро</v>
      </c>
      <c r="F96" s="6"/>
      <c r="G96" s="34" t="s">
        <v>65</v>
      </c>
      <c r="H96" t="s">
        <v>17</v>
      </c>
      <c r="I96" s="35">
        <v>9.1000000000000014</v>
      </c>
      <c r="J96" s="35">
        <v>10.700000000000003</v>
      </c>
      <c r="K96" s="35">
        <v>9.2000000000000028</v>
      </c>
      <c r="L96" s="35">
        <v>9.2999999999999989</v>
      </c>
      <c r="M96" s="35">
        <v>7.9000000000000021</v>
      </c>
      <c r="N96" s="35">
        <v>8.7000000000000011</v>
      </c>
      <c r="O96" s="36"/>
      <c r="P96" s="35">
        <v>146.9</v>
      </c>
      <c r="Q96" s="35">
        <v>175.29999999999993</v>
      </c>
      <c r="R96" s="35">
        <v>136.9</v>
      </c>
      <c r="S96" s="35">
        <v>145.41000000000008</v>
      </c>
      <c r="T96" s="35">
        <v>128.47999999999996</v>
      </c>
      <c r="U96" s="35">
        <v>149.57000000000008</v>
      </c>
      <c r="V96" s="36"/>
      <c r="W96" s="37">
        <v>16.142857142857142</v>
      </c>
      <c r="X96" s="37">
        <v>16.383177570093448</v>
      </c>
      <c r="Y96" s="37">
        <v>14.880434782608692</v>
      </c>
      <c r="Z96" s="37">
        <v>15.635483870967752</v>
      </c>
      <c r="AA96" s="37">
        <v>16.263291139240497</v>
      </c>
      <c r="AB96" s="37">
        <v>17.191954022988511</v>
      </c>
      <c r="AD96" s="35">
        <v>0.3</v>
      </c>
      <c r="AE96" s="35">
        <v>0.30000000000000021</v>
      </c>
      <c r="AF96" s="35">
        <v>0.29999999999999993</v>
      </c>
      <c r="AG96" s="35">
        <v>0.40000000000000008</v>
      </c>
      <c r="AH96" s="35">
        <v>0.29999999999999993</v>
      </c>
      <c r="AI96" s="35">
        <v>0.3999999999999998</v>
      </c>
      <c r="AJ96" s="36"/>
      <c r="AK96" s="35">
        <v>6.5300000000000011</v>
      </c>
      <c r="AL96" s="35">
        <v>5.08</v>
      </c>
      <c r="AM96" s="35">
        <v>5.9700000000000006</v>
      </c>
      <c r="AN96" s="35">
        <v>4.1700000000000017</v>
      </c>
      <c r="AO96" s="35">
        <v>4.2499999999999947</v>
      </c>
      <c r="AP96" s="35">
        <v>10.100000000000009</v>
      </c>
      <c r="AQ96" s="36"/>
      <c r="AR96" s="37">
        <v>21.766666666666673</v>
      </c>
      <c r="AS96" s="37">
        <v>16.933333333333323</v>
      </c>
      <c r="AT96" s="37">
        <v>19.900000000000006</v>
      </c>
      <c r="AU96" s="37">
        <v>10.425000000000002</v>
      </c>
      <c r="AV96" s="37">
        <v>14.166666666666652</v>
      </c>
      <c r="AW96" s="37">
        <v>25.250000000000036</v>
      </c>
      <c r="AY96" s="35">
        <v>2.3399999999999976E-2</v>
      </c>
      <c r="AZ96" s="35">
        <v>2.5199999999999972E-2</v>
      </c>
      <c r="BA96" s="35">
        <v>2.3099999999999954E-2</v>
      </c>
      <c r="BB96" s="35">
        <v>2.3499999999999993E-2</v>
      </c>
      <c r="BC96" s="35">
        <v>1.4100000000000001E-2</v>
      </c>
      <c r="BD96" s="35">
        <v>1.4300000000000007E-2</v>
      </c>
      <c r="BE96" s="36"/>
      <c r="BF96" s="35">
        <v>1.2199999999999989</v>
      </c>
      <c r="BG96" s="35">
        <v>1.2299999999999933</v>
      </c>
      <c r="BH96" s="35">
        <v>1.1600000000000037</v>
      </c>
      <c r="BI96" s="35">
        <v>0.92000000000000171</v>
      </c>
      <c r="BJ96" s="35">
        <v>0.51000000000000156</v>
      </c>
      <c r="BK96" s="35">
        <v>0.45000000000000284</v>
      </c>
      <c r="BL96" s="36"/>
      <c r="BM96" s="37">
        <v>52.136752136752143</v>
      </c>
      <c r="BN96" s="37">
        <v>48.809523809523597</v>
      </c>
      <c r="BO96" s="37">
        <v>50.216450216450475</v>
      </c>
      <c r="BP96" s="37">
        <v>39.148936170212849</v>
      </c>
      <c r="BQ96" s="37">
        <v>36.170212765957551</v>
      </c>
      <c r="BR96" s="37">
        <v>31.468531468531651</v>
      </c>
      <c r="BT96" s="21">
        <v>8.7766000000000002</v>
      </c>
      <c r="BU96" s="21">
        <v>10.374800000000002</v>
      </c>
      <c r="BV96" s="21">
        <v>8.8769000000000027</v>
      </c>
      <c r="BW96" s="21">
        <v>8.8764999999999983</v>
      </c>
      <c r="BX96" s="21">
        <v>7.5859000000000023</v>
      </c>
      <c r="BY96" s="21">
        <v>8.2857000000000003</v>
      </c>
      <c r="CA96" s="21">
        <v>139.15</v>
      </c>
      <c r="CB96" s="21">
        <v>168.98999999999992</v>
      </c>
      <c r="CC96" s="21">
        <v>129.77000000000001</v>
      </c>
      <c r="CD96" s="21">
        <v>140.32000000000005</v>
      </c>
      <c r="CE96" s="21">
        <v>123.71999999999996</v>
      </c>
      <c r="CF96" s="21">
        <v>139.0200000000001</v>
      </c>
      <c r="CH96" s="37">
        <v>15.854658979559282</v>
      </c>
      <c r="CI96" s="37">
        <v>16.288506766395486</v>
      </c>
      <c r="CJ96" s="37">
        <v>14.618842163367839</v>
      </c>
      <c r="CK96" s="37">
        <v>15.808032445220535</v>
      </c>
      <c r="CL96" s="37">
        <v>16.309205236029992</v>
      </c>
      <c r="CM96" s="37">
        <v>16.778304790180684</v>
      </c>
      <c r="CP96" s="22">
        <f t="shared" si="221"/>
        <v>15.760488341631758</v>
      </c>
      <c r="CQ96" s="22">
        <f t="shared" si="222"/>
        <v>17.256250000000001</v>
      </c>
      <c r="CR96" s="22">
        <f t="shared" si="223"/>
        <v>47.57791558323477</v>
      </c>
      <c r="CS96" s="22">
        <f t="shared" si="224"/>
        <v>15.642510088635785</v>
      </c>
      <c r="CU96" s="22">
        <f t="shared" si="203"/>
        <v>1.6137399113642168</v>
      </c>
      <c r="CV96" s="22">
        <f t="shared" si="204"/>
        <v>31.935405494598985</v>
      </c>
      <c r="CX96" s="23">
        <f t="shared" si="205"/>
        <v>0.10316374432365505</v>
      </c>
      <c r="CY96" s="23">
        <f t="shared" si="206"/>
        <v>2.0415780660291802</v>
      </c>
      <c r="DA96" s="22">
        <f t="shared" si="207"/>
        <v>9.5750000000000011</v>
      </c>
      <c r="DB96" s="22">
        <f t="shared" si="208"/>
        <v>0.32500000000000007</v>
      </c>
      <c r="DC96" s="22">
        <f t="shared" si="209"/>
        <v>2.3799999999999974E-2</v>
      </c>
      <c r="DD96" s="22">
        <f t="shared" si="210"/>
        <v>9.2262000000000004</v>
      </c>
      <c r="DF96" s="22">
        <f t="shared" si="211"/>
        <v>-1.6749999999999989</v>
      </c>
      <c r="DG96" s="22">
        <f t="shared" si="212"/>
        <v>-2.5000000000000133E-2</v>
      </c>
      <c r="DH96" s="22">
        <f t="shared" si="213"/>
        <v>-9.6999999999999725E-3</v>
      </c>
      <c r="DI96" s="22">
        <f t="shared" si="214"/>
        <v>-1.6402999999999981</v>
      </c>
      <c r="DK96" s="22">
        <f t="shared" si="215"/>
        <v>-0.875</v>
      </c>
      <c r="DL96" s="22">
        <f t="shared" si="216"/>
        <v>7.4999999999999734E-2</v>
      </c>
      <c r="DM96" s="22">
        <f t="shared" si="217"/>
        <v>-3.8099999999999981E-2</v>
      </c>
      <c r="DN96" s="22">
        <f t="shared" si="218"/>
        <v>-0.94050000000000011</v>
      </c>
      <c r="DP96" s="6"/>
      <c r="DQ96" s="34" t="s">
        <v>65</v>
      </c>
      <c r="DR96" s="22">
        <f t="shared" si="219"/>
        <v>0.12103049335231583</v>
      </c>
      <c r="DS96" s="22">
        <f t="shared" si="219"/>
        <v>-1.2167389493442207</v>
      </c>
      <c r="DT96" s="22">
        <f t="shared" si="220"/>
        <v>-1.0957084559919048</v>
      </c>
      <c r="DV96">
        <f t="shared" si="154"/>
        <v>171.41391941391942</v>
      </c>
      <c r="DX96" s="1">
        <f t="shared" si="225"/>
        <v>-0.18781968097654644</v>
      </c>
    </row>
    <row r="97" spans="4:128" x14ac:dyDescent="0.3">
      <c r="D97" t="str">
        <f t="shared" si="153"/>
        <v>04_Дніпро</v>
      </c>
      <c r="F97" s="38" t="s">
        <v>4</v>
      </c>
      <c r="G97" s="10" t="s">
        <v>63</v>
      </c>
      <c r="H97" t="s">
        <v>17</v>
      </c>
      <c r="I97" s="21">
        <v>5.3</v>
      </c>
      <c r="J97" s="21">
        <v>5.56</v>
      </c>
      <c r="K97" s="21">
        <v>5.5</v>
      </c>
      <c r="L97" s="21">
        <v>5.4</v>
      </c>
      <c r="M97" s="21">
        <v>5.0999999999999996</v>
      </c>
      <c r="N97" s="21">
        <v>6.1</v>
      </c>
      <c r="P97" s="21">
        <v>21.700000000000003</v>
      </c>
      <c r="Q97" s="21">
        <v>35.96</v>
      </c>
      <c r="R97" s="21">
        <v>24.290000000000003</v>
      </c>
      <c r="S97" s="21">
        <v>37.04</v>
      </c>
      <c r="T97" s="21">
        <v>35.260000000000005</v>
      </c>
      <c r="U97" s="21">
        <v>49.34</v>
      </c>
      <c r="W97" s="22">
        <v>4.0943396226415105</v>
      </c>
      <c r="X97" s="22">
        <v>6.4676258992805762</v>
      </c>
      <c r="Y97" s="22">
        <v>4.4163636363636369</v>
      </c>
      <c r="Z97" s="22">
        <v>6.8592592592592583</v>
      </c>
      <c r="AA97" s="22">
        <v>6.9137254901960796</v>
      </c>
      <c r="AB97" s="22">
        <v>8.0885245901639351</v>
      </c>
      <c r="AD97" s="21">
        <v>0</v>
      </c>
      <c r="AE97" s="21">
        <v>0</v>
      </c>
      <c r="AF97" s="21">
        <v>0</v>
      </c>
      <c r="AG97" s="21">
        <v>0</v>
      </c>
      <c r="AH97" s="21">
        <v>0</v>
      </c>
      <c r="AI97" s="21">
        <v>0</v>
      </c>
      <c r="AK97" s="21">
        <v>0.61</v>
      </c>
      <c r="AL97" s="21">
        <v>1.08</v>
      </c>
      <c r="AM97" s="21">
        <v>1.1800000000000002</v>
      </c>
      <c r="AN97" s="21">
        <v>0.48</v>
      </c>
      <c r="AO97" s="21">
        <v>0.12124999999999997</v>
      </c>
      <c r="AP97" s="21">
        <v>1.1599999999999999</v>
      </c>
      <c r="AR97" s="22" t="s">
        <v>5</v>
      </c>
      <c r="AS97" s="22" t="s">
        <v>5</v>
      </c>
      <c r="AT97" s="22" t="s">
        <v>5</v>
      </c>
      <c r="AU97" s="22" t="s">
        <v>5</v>
      </c>
      <c r="AV97" s="22" t="s">
        <v>5</v>
      </c>
      <c r="AW97" s="22" t="s">
        <v>5</v>
      </c>
      <c r="AY97" s="21">
        <v>0</v>
      </c>
      <c r="AZ97" s="21">
        <v>0</v>
      </c>
      <c r="BA97" s="21">
        <v>0</v>
      </c>
      <c r="BB97" s="21">
        <v>0</v>
      </c>
      <c r="BC97" s="21">
        <v>0</v>
      </c>
      <c r="BD97" s="21">
        <v>0</v>
      </c>
      <c r="BF97" s="21">
        <v>0</v>
      </c>
      <c r="BG97" s="21">
        <v>0</v>
      </c>
      <c r="BH97" s="21">
        <v>0</v>
      </c>
      <c r="BI97" s="21">
        <v>0</v>
      </c>
      <c r="BJ97" s="21">
        <v>0</v>
      </c>
      <c r="BK97" s="21">
        <v>0</v>
      </c>
      <c r="BM97" s="22" t="s">
        <v>5</v>
      </c>
      <c r="BN97" s="22" t="s">
        <v>5</v>
      </c>
      <c r="BO97" s="22" t="s">
        <v>5</v>
      </c>
      <c r="BP97" s="22" t="s">
        <v>5</v>
      </c>
      <c r="BQ97" s="22" t="s">
        <v>5</v>
      </c>
      <c r="BR97" s="22" t="s">
        <v>5</v>
      </c>
      <c r="BT97" s="21">
        <v>5.3</v>
      </c>
      <c r="BU97" s="21">
        <v>5.56</v>
      </c>
      <c r="BV97" s="21">
        <v>5.5</v>
      </c>
      <c r="BW97" s="21">
        <v>5.4</v>
      </c>
      <c r="BX97" s="21">
        <v>5.0999999999999996</v>
      </c>
      <c r="BY97" s="21">
        <v>6.1</v>
      </c>
      <c r="CA97" s="21">
        <v>21.090000000000003</v>
      </c>
      <c r="CB97" s="21">
        <v>34.880000000000003</v>
      </c>
      <c r="CC97" s="21">
        <v>23.110000000000003</v>
      </c>
      <c r="CD97" s="21">
        <v>36.56</v>
      </c>
      <c r="CE97" s="21">
        <v>35.138750000000002</v>
      </c>
      <c r="CF97" s="21">
        <v>48.180000000000007</v>
      </c>
      <c r="CH97" s="22">
        <v>3.9792452830188685</v>
      </c>
      <c r="CI97" s="22">
        <v>6.2733812949640297</v>
      </c>
      <c r="CJ97" s="22">
        <v>4.2018181818181821</v>
      </c>
      <c r="CK97" s="22">
        <v>6.7703703703703706</v>
      </c>
      <c r="CL97" s="22">
        <v>6.8899509803921575</v>
      </c>
      <c r="CM97" s="22">
        <v>7.8983606557377062</v>
      </c>
      <c r="CP97" s="22">
        <f t="shared" si="221"/>
        <v>5.4593971043862455</v>
      </c>
      <c r="CQ97" s="22" t="e">
        <f t="shared" si="222"/>
        <v>#DIV/0!</v>
      </c>
      <c r="CR97" s="22" t="e">
        <f t="shared" si="223"/>
        <v>#DIV/0!</v>
      </c>
      <c r="CS97" s="22">
        <f t="shared" si="224"/>
        <v>5.3062037825428625</v>
      </c>
      <c r="CU97" s="22" t="e">
        <f t="shared" si="203"/>
        <v>#DIV/0!</v>
      </c>
      <c r="CV97" s="22" t="e">
        <f t="shared" si="204"/>
        <v>#DIV/0!</v>
      </c>
      <c r="CX97" s="23" t="e">
        <f t="shared" si="205"/>
        <v>#DIV/0!</v>
      </c>
      <c r="CY97" s="23" t="e">
        <f t="shared" si="206"/>
        <v>#DIV/0!</v>
      </c>
      <c r="DA97" s="22">
        <f t="shared" si="207"/>
        <v>5.4399999999999995</v>
      </c>
      <c r="DB97" s="22">
        <f t="shared" si="208"/>
        <v>0</v>
      </c>
      <c r="DC97" s="22">
        <f t="shared" si="209"/>
        <v>0</v>
      </c>
      <c r="DD97" s="22">
        <f t="shared" si="210"/>
        <v>5.4399999999999995</v>
      </c>
      <c r="DF97" s="22">
        <f t="shared" si="211"/>
        <v>-0.33999999999999986</v>
      </c>
      <c r="DG97" s="22">
        <f t="shared" si="212"/>
        <v>0</v>
      </c>
      <c r="DH97" s="22">
        <f t="shared" si="213"/>
        <v>0</v>
      </c>
      <c r="DI97" s="22">
        <f t="shared" si="214"/>
        <v>-0.33999999999999986</v>
      </c>
      <c r="DK97" s="22">
        <f t="shared" si="215"/>
        <v>0.66000000000000014</v>
      </c>
      <c r="DL97" s="22">
        <f t="shared" si="216"/>
        <v>0</v>
      </c>
      <c r="DM97" s="22">
        <f t="shared" si="217"/>
        <v>0</v>
      </c>
      <c r="DN97" s="22">
        <f t="shared" si="218"/>
        <v>0.66000000000000014</v>
      </c>
      <c r="DP97" s="38" t="s">
        <v>4</v>
      </c>
      <c r="DQ97" s="10" t="s">
        <v>63</v>
      </c>
      <c r="DR97" s="22">
        <f t="shared" si="219"/>
        <v>0</v>
      </c>
      <c r="DS97" s="22">
        <f t="shared" si="219"/>
        <v>0</v>
      </c>
      <c r="DT97" s="22">
        <f t="shared" si="220"/>
        <v>0</v>
      </c>
      <c r="DV97">
        <f t="shared" si="154"/>
        <v>190.41391941391942</v>
      </c>
      <c r="DX97" s="1">
        <f t="shared" si="225"/>
        <v>0</v>
      </c>
    </row>
    <row r="100" spans="4:128" x14ac:dyDescent="0.3">
      <c r="I100">
        <v>0</v>
      </c>
      <c r="AD100">
        <v>0</v>
      </c>
      <c r="AY100">
        <v>0</v>
      </c>
      <c r="BT100">
        <v>0</v>
      </c>
    </row>
    <row r="101" spans="4:128" x14ac:dyDescent="0.3">
      <c r="F101" s="4" t="s">
        <v>85</v>
      </c>
      <c r="G101" s="4" t="s">
        <v>84</v>
      </c>
      <c r="H101" s="2"/>
      <c r="I101" s="18">
        <v>2018</v>
      </c>
      <c r="J101" s="18">
        <v>2019</v>
      </c>
      <c r="K101" s="18">
        <v>2020</v>
      </c>
      <c r="L101" s="18">
        <v>2021</v>
      </c>
      <c r="M101" s="18">
        <v>2022</v>
      </c>
      <c r="N101" s="18">
        <v>2023</v>
      </c>
      <c r="P101" s="18">
        <v>2018</v>
      </c>
      <c r="Q101" s="18">
        <v>2019</v>
      </c>
      <c r="R101" s="18">
        <v>2020</v>
      </c>
      <c r="S101" s="18">
        <v>2021</v>
      </c>
      <c r="T101" s="18">
        <v>2022</v>
      </c>
      <c r="U101" s="18">
        <v>2023</v>
      </c>
      <c r="W101" s="18">
        <v>2018</v>
      </c>
      <c r="X101" s="18">
        <v>2019</v>
      </c>
      <c r="Y101" s="18">
        <v>2020</v>
      </c>
      <c r="Z101" s="18">
        <v>2021</v>
      </c>
      <c r="AA101" s="18">
        <v>2022</v>
      </c>
      <c r="AB101" s="18">
        <v>2023</v>
      </c>
      <c r="AD101" s="18">
        <v>2018</v>
      </c>
      <c r="AE101" s="18">
        <v>2019</v>
      </c>
      <c r="AF101" s="18">
        <v>2020</v>
      </c>
      <c r="AG101" s="18">
        <v>2021</v>
      </c>
      <c r="AH101" s="18">
        <v>2022</v>
      </c>
      <c r="AI101" s="18">
        <v>2023</v>
      </c>
      <c r="AK101" s="18">
        <v>2018</v>
      </c>
      <c r="AL101" s="18">
        <v>2019</v>
      </c>
      <c r="AM101" s="18">
        <v>2020</v>
      </c>
      <c r="AN101" s="18">
        <v>2021</v>
      </c>
      <c r="AO101" s="18">
        <v>2022</v>
      </c>
      <c r="AP101" s="18">
        <v>2023</v>
      </c>
      <c r="AR101" s="18">
        <v>2018</v>
      </c>
      <c r="AS101" s="18">
        <v>2019</v>
      </c>
      <c r="AT101" s="18">
        <v>2020</v>
      </c>
      <c r="AU101" s="18">
        <v>2021</v>
      </c>
      <c r="AV101" s="18">
        <v>2022</v>
      </c>
      <c r="AW101" s="18">
        <v>2023</v>
      </c>
      <c r="AY101" s="18">
        <v>2018</v>
      </c>
      <c r="AZ101" s="18">
        <v>2019</v>
      </c>
      <c r="BA101" s="18">
        <v>2020</v>
      </c>
      <c r="BB101" s="18">
        <v>2021</v>
      </c>
      <c r="BC101" s="18">
        <v>2022</v>
      </c>
      <c r="BD101" s="18">
        <v>2023</v>
      </c>
      <c r="BF101" s="18">
        <v>2018</v>
      </c>
      <c r="BG101" s="18">
        <v>2019</v>
      </c>
      <c r="BH101" s="18">
        <v>2020</v>
      </c>
      <c r="BI101" s="18">
        <v>2021</v>
      </c>
      <c r="BJ101" s="18">
        <v>2022</v>
      </c>
      <c r="BK101" s="18">
        <v>2023</v>
      </c>
      <c r="BM101" s="18">
        <v>2018</v>
      </c>
      <c r="BN101" s="18">
        <v>2019</v>
      </c>
      <c r="BO101" s="18">
        <v>2020</v>
      </c>
      <c r="BP101" s="18">
        <v>2021</v>
      </c>
      <c r="BQ101" s="18">
        <v>2022</v>
      </c>
      <c r="BR101" s="18">
        <v>2023</v>
      </c>
      <c r="BT101" s="18">
        <v>2018</v>
      </c>
      <c r="BU101" s="18">
        <v>2019</v>
      </c>
      <c r="BV101" s="18">
        <v>2020</v>
      </c>
      <c r="BW101" s="18">
        <v>2021</v>
      </c>
      <c r="BX101" s="18">
        <v>2022</v>
      </c>
      <c r="BY101" s="18">
        <v>2023</v>
      </c>
      <c r="CA101" s="18">
        <v>2018</v>
      </c>
      <c r="CB101" s="18">
        <v>2019</v>
      </c>
      <c r="CC101" s="18">
        <v>2020</v>
      </c>
      <c r="CD101" s="18">
        <v>2021</v>
      </c>
      <c r="CE101" s="18">
        <v>2022</v>
      </c>
      <c r="CF101" s="18">
        <v>2023</v>
      </c>
      <c r="CH101" s="18">
        <v>2018</v>
      </c>
      <c r="CI101" s="18">
        <v>2019</v>
      </c>
      <c r="CJ101" s="18">
        <v>2020</v>
      </c>
      <c r="CK101" s="18">
        <v>2021</v>
      </c>
      <c r="CL101" s="18">
        <v>2022</v>
      </c>
      <c r="CM101" s="18">
        <v>2023</v>
      </c>
      <c r="CP101" s="8" t="s">
        <v>50</v>
      </c>
      <c r="CQ101" s="9" t="s">
        <v>51</v>
      </c>
      <c r="CR101" s="11" t="s">
        <v>52</v>
      </c>
      <c r="CS101" s="13" t="s">
        <v>9</v>
      </c>
      <c r="CU101" s="9" t="s">
        <v>51</v>
      </c>
      <c r="CV101" s="11" t="s">
        <v>52</v>
      </c>
      <c r="CX101" s="9" t="s">
        <v>51</v>
      </c>
      <c r="CY101" s="11" t="s">
        <v>52</v>
      </c>
      <c r="DA101" s="8" t="s">
        <v>50</v>
      </c>
      <c r="DB101" s="9" t="s">
        <v>51</v>
      </c>
      <c r="DC101" s="11" t="s">
        <v>52</v>
      </c>
      <c r="DD101" s="13" t="s">
        <v>9</v>
      </c>
      <c r="DF101" s="8" t="s">
        <v>6</v>
      </c>
      <c r="DG101" s="9" t="s">
        <v>7</v>
      </c>
      <c r="DH101" s="11" t="s">
        <v>8</v>
      </c>
      <c r="DI101" s="13" t="s">
        <v>9</v>
      </c>
      <c r="DK101" s="8" t="s">
        <v>50</v>
      </c>
      <c r="DL101" s="9" t="s">
        <v>51</v>
      </c>
      <c r="DM101" s="11" t="s">
        <v>52</v>
      </c>
      <c r="DN101" s="13" t="s">
        <v>9</v>
      </c>
      <c r="DR101" s="9" t="s">
        <v>51</v>
      </c>
      <c r="DS101" s="11" t="s">
        <v>52</v>
      </c>
      <c r="DT101" s="8" t="s">
        <v>76</v>
      </c>
      <c r="DV101" s="8" t="s">
        <v>15</v>
      </c>
      <c r="DX101" t="s">
        <v>81</v>
      </c>
    </row>
    <row r="102" spans="4:128" x14ac:dyDescent="0.3">
      <c r="D102" t="s">
        <v>86</v>
      </c>
      <c r="F102" s="19" t="s">
        <v>0</v>
      </c>
      <c r="G102" s="20" t="s">
        <v>35</v>
      </c>
      <c r="I102" s="21">
        <v>710.2</v>
      </c>
      <c r="J102" s="21">
        <v>756.9</v>
      </c>
      <c r="K102" s="21">
        <v>777</v>
      </c>
      <c r="L102" s="21">
        <v>813.8</v>
      </c>
      <c r="M102" s="21">
        <v>71.773405698778831</v>
      </c>
      <c r="N102" s="21">
        <v>29.498081023454155</v>
      </c>
      <c r="P102" s="21">
        <v>2267.7000000000003</v>
      </c>
      <c r="Q102" s="21">
        <v>2739.7200000000003</v>
      </c>
      <c r="R102" s="21">
        <v>2719.9500000000003</v>
      </c>
      <c r="S102" s="21">
        <v>3528.77</v>
      </c>
      <c r="T102" s="21">
        <v>222.79830177255479</v>
      </c>
      <c r="U102" s="21">
        <v>82.770386481618814</v>
      </c>
      <c r="W102" s="22">
        <v>3.1930442128977754</v>
      </c>
      <c r="X102" s="22">
        <v>3.6196591359492674</v>
      </c>
      <c r="Y102" s="22">
        <v>3.500579150579151</v>
      </c>
      <c r="Z102" s="22">
        <v>4.3361636765790124</v>
      </c>
      <c r="AA102" s="22">
        <v>3.1041901885999752</v>
      </c>
      <c r="AB102" s="22">
        <v>2.8059583406733282</v>
      </c>
      <c r="AD102" s="21">
        <v>75</v>
      </c>
      <c r="AE102" s="21">
        <v>97.3</v>
      </c>
      <c r="AF102" s="21">
        <v>115.3</v>
      </c>
      <c r="AG102" s="21">
        <v>115.8</v>
      </c>
      <c r="AH102" s="21">
        <v>4.7</v>
      </c>
      <c r="AI102" s="43">
        <v>0.5011904761904763</v>
      </c>
      <c r="AK102" s="21">
        <v>456.58000000000004</v>
      </c>
      <c r="AL102" s="21">
        <v>649.07000000000005</v>
      </c>
      <c r="AM102" s="21">
        <v>696.5100000000001</v>
      </c>
      <c r="AN102" s="21">
        <v>802.84</v>
      </c>
      <c r="AO102" s="21">
        <v>21.85</v>
      </c>
      <c r="AP102" s="43">
        <v>2.5014285714285722</v>
      </c>
      <c r="AR102" s="22">
        <v>6.0877333333333334</v>
      </c>
      <c r="AS102" s="22">
        <v>6.6708119218910591</v>
      </c>
      <c r="AT102" s="22">
        <v>6.040849956634867</v>
      </c>
      <c r="AU102" s="22">
        <v>6.9329879101899836</v>
      </c>
      <c r="AV102" s="22">
        <v>4.6489361702127665</v>
      </c>
      <c r="AW102" s="22">
        <v>4.9909738717339671</v>
      </c>
      <c r="AY102" s="21">
        <v>0</v>
      </c>
      <c r="AZ102" s="21">
        <v>0</v>
      </c>
      <c r="BA102" s="21">
        <v>0</v>
      </c>
      <c r="BB102" s="21">
        <v>0</v>
      </c>
      <c r="BC102" s="21">
        <v>0</v>
      </c>
      <c r="BD102" s="21">
        <v>0</v>
      </c>
      <c r="BF102" s="21">
        <v>0</v>
      </c>
      <c r="BG102" s="21">
        <v>0</v>
      </c>
      <c r="BH102" s="21">
        <v>0</v>
      </c>
      <c r="BI102" s="21">
        <v>0</v>
      </c>
      <c r="BJ102" s="21">
        <v>0</v>
      </c>
      <c r="BK102" s="21">
        <v>0</v>
      </c>
      <c r="BM102" s="22" t="s">
        <v>5</v>
      </c>
      <c r="BN102" s="22" t="s">
        <v>5</v>
      </c>
      <c r="BO102" s="22" t="s">
        <v>5</v>
      </c>
      <c r="BP102" s="22" t="s">
        <v>5</v>
      </c>
      <c r="BQ102" s="22" t="s">
        <v>5</v>
      </c>
      <c r="BR102" s="22" t="s">
        <v>5</v>
      </c>
      <c r="BT102" s="21">
        <v>635.20000000000005</v>
      </c>
      <c r="BU102" s="21">
        <v>659.6</v>
      </c>
      <c r="BV102" s="21">
        <v>661.7</v>
      </c>
      <c r="BW102" s="21">
        <v>698</v>
      </c>
      <c r="BX102" s="21">
        <v>67.073405698778828</v>
      </c>
      <c r="BY102" s="21">
        <v>28.996890547263678</v>
      </c>
      <c r="CA102" s="21">
        <v>1811.1200000000003</v>
      </c>
      <c r="CB102" s="21">
        <v>2090.65</v>
      </c>
      <c r="CC102" s="21">
        <v>2023.44</v>
      </c>
      <c r="CD102" s="21">
        <v>2725.93</v>
      </c>
      <c r="CE102" s="21">
        <v>200.9483017725548</v>
      </c>
      <c r="CF102" s="21">
        <v>80.268957910190238</v>
      </c>
      <c r="CH102" s="22">
        <v>2.8512594458438292</v>
      </c>
      <c r="CI102" s="22">
        <v>3.1695724681625226</v>
      </c>
      <c r="CJ102" s="22">
        <v>3.057941665407284</v>
      </c>
      <c r="CK102" s="22">
        <v>3.9053438395415472</v>
      </c>
      <c r="CL102" s="22">
        <v>2.9959460039199017</v>
      </c>
      <c r="CM102" s="22">
        <v>2.7681919128313193</v>
      </c>
      <c r="CP102" s="22">
        <f>AVERAGE(W102:Z102)</f>
        <v>3.6623615440013015</v>
      </c>
      <c r="CQ102" s="22">
        <f>AVERAGE(AR102:AU102)</f>
        <v>6.4330957805123106</v>
      </c>
      <c r="CR102" s="22" t="e">
        <f>AVERAGE(BM102:BP102)</f>
        <v>#DIV/0!</v>
      </c>
      <c r="CS102" s="22">
        <f>AVERAGE(CH102:CK102)</f>
        <v>3.2460293547387957</v>
      </c>
      <c r="CU102" s="22">
        <f>CQ102-CS102</f>
        <v>3.1870664257735148</v>
      </c>
      <c r="CV102" s="22" t="e">
        <f>CR102-CS102</f>
        <v>#DIV/0!</v>
      </c>
      <c r="CX102" s="23">
        <f>CU102/CS102</f>
        <v>0.98183536791520309</v>
      </c>
      <c r="CY102" s="23" t="e">
        <f>CV102/CS102</f>
        <v>#DIV/0!</v>
      </c>
      <c r="DA102" s="22">
        <f>AVERAGE(I102:L102)</f>
        <v>764.47499999999991</v>
      </c>
      <c r="DB102" s="22">
        <f>AVERAGE(AD102:AG102)</f>
        <v>100.85000000000001</v>
      </c>
      <c r="DC102" s="22">
        <f>AVERAGE(AY102:BB102)</f>
        <v>0</v>
      </c>
      <c r="DD102" s="22">
        <f>AVERAGE(BT102:BW102)</f>
        <v>663.625</v>
      </c>
      <c r="DF102" s="22">
        <f>M102-DA102</f>
        <v>-692.70159430122112</v>
      </c>
      <c r="DG102" s="22">
        <f>AH102-DB102</f>
        <v>-96.15</v>
      </c>
      <c r="DH102" s="22">
        <f>BC102-DC102</f>
        <v>0</v>
      </c>
      <c r="DI102" s="22">
        <f>BX102-DD102</f>
        <v>-596.55159430122114</v>
      </c>
      <c r="DK102" s="22">
        <f>N102-DA102</f>
        <v>-734.97691897654579</v>
      </c>
      <c r="DL102" s="22">
        <f>AI102-DB102</f>
        <v>-100.34880952380954</v>
      </c>
      <c r="DM102" s="22">
        <f>-BD102-DC102</f>
        <v>0</v>
      </c>
      <c r="DN102" s="22">
        <f>BY102-DD102</f>
        <v>-634.62810945273634</v>
      </c>
      <c r="DP102" s="19" t="s">
        <v>0</v>
      </c>
      <c r="DQ102" s="20" t="s">
        <v>35</v>
      </c>
      <c r="DR102" s="22">
        <f>IFERROR(DL102*CU102,0)</f>
        <v>-319.81832169967493</v>
      </c>
      <c r="DS102" s="22">
        <f>IFERROR(DM102*CV102,0)</f>
        <v>0</v>
      </c>
      <c r="DT102" s="22">
        <f>DR102+DS102</f>
        <v>-319.81832169967493</v>
      </c>
    </row>
    <row r="103" spans="4:128" x14ac:dyDescent="0.3">
      <c r="D103" t="str">
        <f>D102</f>
        <v>21_Херсон</v>
      </c>
      <c r="F103" s="19" t="s">
        <v>18</v>
      </c>
      <c r="G103" s="20" t="s">
        <v>36</v>
      </c>
      <c r="I103" s="21">
        <v>471.5</v>
      </c>
      <c r="J103" s="21">
        <v>482.9</v>
      </c>
      <c r="K103" s="21">
        <v>491.7</v>
      </c>
      <c r="L103" s="21">
        <v>503.7</v>
      </c>
      <c r="M103" s="21">
        <v>51.46399510553686</v>
      </c>
      <c r="N103" s="21">
        <v>11.094034873049862</v>
      </c>
      <c r="P103" s="21">
        <v>1486.9700000000003</v>
      </c>
      <c r="Q103" s="21">
        <v>1640.78</v>
      </c>
      <c r="R103" s="21">
        <v>1567.79</v>
      </c>
      <c r="S103" s="21">
        <v>2073.3700000000003</v>
      </c>
      <c r="T103" s="21">
        <v>159.0641177540582</v>
      </c>
      <c r="U103" s="21">
        <v>31.001210355139371</v>
      </c>
      <c r="W103" s="22">
        <v>3.1537009544008487</v>
      </c>
      <c r="X103" s="22">
        <v>3.3977635121143095</v>
      </c>
      <c r="Y103" s="22">
        <v>3.1885092536099249</v>
      </c>
      <c r="Z103" s="22">
        <v>4.1162795314671436</v>
      </c>
      <c r="AA103" s="22">
        <v>3.0907844878320563</v>
      </c>
      <c r="AB103" s="22">
        <v>2.7944035429750569</v>
      </c>
      <c r="AD103" s="21">
        <v>32.1</v>
      </c>
      <c r="AE103" s="21">
        <v>39.700000000000003</v>
      </c>
      <c r="AF103" s="21">
        <v>51.1</v>
      </c>
      <c r="AG103" s="21">
        <v>45.4</v>
      </c>
      <c r="AH103" s="21">
        <v>3.3</v>
      </c>
      <c r="AI103" s="21">
        <v>0.1333333333333335</v>
      </c>
      <c r="AK103" s="21">
        <v>165.62</v>
      </c>
      <c r="AL103" s="21">
        <v>216.91</v>
      </c>
      <c r="AM103" s="21">
        <v>241.31</v>
      </c>
      <c r="AN103" s="21">
        <v>237.76999999999998</v>
      </c>
      <c r="AO103" s="21">
        <v>15.190000000000001</v>
      </c>
      <c r="AP103" s="21">
        <v>0.74500000000000033</v>
      </c>
      <c r="AR103" s="22">
        <v>5.1595015576323986</v>
      </c>
      <c r="AS103" s="22">
        <v>5.4637279596977324</v>
      </c>
      <c r="AT103" s="22">
        <v>4.7223091976516631</v>
      </c>
      <c r="AU103" s="22">
        <v>5.2372246696035241</v>
      </c>
      <c r="AV103" s="22">
        <v>4.6030303030303035</v>
      </c>
      <c r="AW103" s="22">
        <v>5.5874999999999959</v>
      </c>
      <c r="AY103" s="21">
        <v>0</v>
      </c>
      <c r="AZ103" s="21">
        <v>0</v>
      </c>
      <c r="BA103" s="21">
        <v>0</v>
      </c>
      <c r="BB103" s="21">
        <v>0</v>
      </c>
      <c r="BC103" s="21">
        <v>0</v>
      </c>
      <c r="BD103" s="21">
        <v>0</v>
      </c>
      <c r="BF103" s="21">
        <v>0</v>
      </c>
      <c r="BG103" s="21">
        <v>0</v>
      </c>
      <c r="BH103" s="21">
        <v>0</v>
      </c>
      <c r="BI103" s="21">
        <v>0</v>
      </c>
      <c r="BJ103" s="21">
        <v>0</v>
      </c>
      <c r="BK103" s="21">
        <v>0</v>
      </c>
      <c r="BM103" s="22" t="s">
        <v>5</v>
      </c>
      <c r="BN103" s="22" t="s">
        <v>5</v>
      </c>
      <c r="BO103" s="22" t="s">
        <v>5</v>
      </c>
      <c r="BP103" s="22" t="s">
        <v>5</v>
      </c>
      <c r="BQ103" s="22" t="s">
        <v>5</v>
      </c>
      <c r="BR103" s="22" t="s">
        <v>5</v>
      </c>
      <c r="BT103" s="21">
        <v>439.4</v>
      </c>
      <c r="BU103" s="21">
        <v>443.2</v>
      </c>
      <c r="BV103" s="21">
        <v>440.59999999999997</v>
      </c>
      <c r="BW103" s="21">
        <v>458.3</v>
      </c>
      <c r="BX103" s="21">
        <v>48.163995105536863</v>
      </c>
      <c r="BY103" s="21">
        <v>10.960701539716529</v>
      </c>
      <c r="CA103" s="21">
        <v>1321.3500000000004</v>
      </c>
      <c r="CB103" s="21">
        <v>1423.87</v>
      </c>
      <c r="CC103" s="21">
        <v>1326.48</v>
      </c>
      <c r="CD103" s="21">
        <v>1835.6000000000004</v>
      </c>
      <c r="CE103" s="21">
        <v>143.8741177540582</v>
      </c>
      <c r="CF103" s="21">
        <v>30.25621035513937</v>
      </c>
      <c r="CH103" s="22">
        <v>3.0071688666363232</v>
      </c>
      <c r="CI103" s="22">
        <v>3.2127030685920577</v>
      </c>
      <c r="CJ103" s="22">
        <v>3.0106218792555608</v>
      </c>
      <c r="CK103" s="22">
        <v>4.0052367444905093</v>
      </c>
      <c r="CL103" s="22">
        <v>2.987171588212346</v>
      </c>
      <c r="CM103" s="22">
        <v>2.7604264421857314</v>
      </c>
      <c r="CP103" s="22">
        <f t="shared" ref="CP103:CP106" si="226">AVERAGE(W103:Z103)</f>
        <v>3.4640633128980562</v>
      </c>
      <c r="CQ103" s="22">
        <f t="shared" ref="CQ103:CQ106" si="227">AVERAGE(AR103:AU103)</f>
        <v>5.14569084614633</v>
      </c>
      <c r="CR103" s="22" t="e">
        <f t="shared" ref="CR103:CR106" si="228">AVERAGE(BM103:BP103)</f>
        <v>#DIV/0!</v>
      </c>
      <c r="CS103" s="22">
        <f t="shared" ref="CS103:CS106" si="229">AVERAGE(CH103:CK103)</f>
        <v>3.3089326397436132</v>
      </c>
      <c r="CU103" s="22">
        <f t="shared" ref="CU103:CU106" si="230">CQ103-CS103</f>
        <v>1.8367582064027168</v>
      </c>
      <c r="CV103" s="22" t="e">
        <f t="shared" ref="CV103:CV106" si="231">CR103-CS103</f>
        <v>#DIV/0!</v>
      </c>
      <c r="CX103" s="23">
        <f t="shared" ref="CX103:CX106" si="232">CU103/CS103</f>
        <v>0.55509084238869089</v>
      </c>
      <c r="CY103" s="23" t="e">
        <f t="shared" ref="CY103:CY106" si="233">CV103/CS103</f>
        <v>#DIV/0!</v>
      </c>
      <c r="DA103" s="22">
        <f t="shared" ref="DA103:DA106" si="234">AVERAGE(I103:L103)</f>
        <v>487.45</v>
      </c>
      <c r="DB103" s="22">
        <f t="shared" ref="DB103:DB106" si="235">AVERAGE(AD103:AG103)</f>
        <v>42.075000000000003</v>
      </c>
      <c r="DC103" s="22">
        <f t="shared" ref="DC103:DC106" si="236">AVERAGE(AY103:BB103)</f>
        <v>0</v>
      </c>
      <c r="DD103" s="22">
        <f t="shared" ref="DD103:DD106" si="237">AVERAGE(BT103:BW103)</f>
        <v>445.37499999999994</v>
      </c>
      <c r="DF103" s="22">
        <f t="shared" ref="DF103:DF106" si="238">M103-DA103</f>
        <v>-435.98600489446312</v>
      </c>
      <c r="DG103" s="22">
        <f t="shared" ref="DG103:DG106" si="239">AH103-DB103</f>
        <v>-38.775000000000006</v>
      </c>
      <c r="DH103" s="22">
        <f t="shared" ref="DH103:DH106" si="240">BC103-DC103</f>
        <v>0</v>
      </c>
      <c r="DI103" s="22">
        <f t="shared" ref="DI103:DI106" si="241">BX103-DD103</f>
        <v>-397.21100489446309</v>
      </c>
      <c r="DK103" s="22">
        <f t="shared" ref="DK103:DK106" si="242">N103-DA103</f>
        <v>-476.35596512695014</v>
      </c>
      <c r="DL103" s="22">
        <f t="shared" ref="DL103:DL106" si="243">AI103-DB103</f>
        <v>-41.94166666666667</v>
      </c>
      <c r="DM103" s="22">
        <f t="shared" ref="DM103:DM106" si="244">-BD103-DC103</f>
        <v>0</v>
      </c>
      <c r="DN103" s="22">
        <f t="shared" ref="DN103:DN106" si="245">BY103-DD103</f>
        <v>-434.41429846028342</v>
      </c>
      <c r="DP103" s="19" t="s">
        <v>18</v>
      </c>
      <c r="DQ103" s="20" t="s">
        <v>36</v>
      </c>
      <c r="DR103" s="22">
        <f t="shared" ref="DR103:DS106" si="246">IFERROR(DL103*CU103,0)</f>
        <v>-77.036700440207284</v>
      </c>
      <c r="DS103" s="22">
        <f t="shared" si="246"/>
        <v>0</v>
      </c>
      <c r="DT103" s="22">
        <f t="shared" ref="DT103:DT106" si="247">DR103+DS103</f>
        <v>-77.036700440207284</v>
      </c>
      <c r="DV103">
        <f>DV71</f>
        <v>235.66300366300368</v>
      </c>
      <c r="DX103" s="1">
        <f>DV103*DT103*0.001</f>
        <v>-18.154700218026285</v>
      </c>
    </row>
    <row r="104" spans="4:128" x14ac:dyDescent="0.3">
      <c r="D104" t="str">
        <f t="shared" ref="D104:D129" si="248">D103</f>
        <v>21_Херсон</v>
      </c>
      <c r="F104" s="19" t="s">
        <v>19</v>
      </c>
      <c r="G104" s="20" t="s">
        <v>38</v>
      </c>
      <c r="I104" s="21">
        <v>41.4</v>
      </c>
      <c r="J104" s="21">
        <v>44.8</v>
      </c>
      <c r="K104" s="21">
        <v>46.9</v>
      </c>
      <c r="L104" s="21">
        <v>59</v>
      </c>
      <c r="M104" s="21">
        <v>1.6598465473145783</v>
      </c>
      <c r="N104" s="21">
        <v>1.8107416879795397</v>
      </c>
      <c r="P104" s="21">
        <v>292.96999999999997</v>
      </c>
      <c r="Q104" s="21">
        <v>372.45000000000005</v>
      </c>
      <c r="R104" s="21">
        <v>419.07</v>
      </c>
      <c r="S104" s="21">
        <v>533.28000000000009</v>
      </c>
      <c r="T104" s="21">
        <v>8.2551883524310199</v>
      </c>
      <c r="U104" s="21">
        <v>15.192647108699342</v>
      </c>
      <c r="W104" s="22">
        <v>7.0765700483091782</v>
      </c>
      <c r="X104" s="22">
        <v>8.313616071428573</v>
      </c>
      <c r="Y104" s="22">
        <v>8.9353944562899787</v>
      </c>
      <c r="Z104" s="22">
        <v>9.0386440677966124</v>
      </c>
      <c r="AA104" s="22">
        <v>4.9734647855169927</v>
      </c>
      <c r="AB104" s="22">
        <v>8.3902895755670084</v>
      </c>
      <c r="AD104" s="21">
        <v>22.4</v>
      </c>
      <c r="AE104" s="21">
        <v>25.7</v>
      </c>
      <c r="AF104" s="21">
        <v>25.8</v>
      </c>
      <c r="AG104" s="21">
        <v>36.4</v>
      </c>
      <c r="AH104" s="21">
        <v>1</v>
      </c>
      <c r="AI104" s="21">
        <v>0.24285714285714283</v>
      </c>
      <c r="AK104" s="21">
        <v>197.33</v>
      </c>
      <c r="AL104" s="21">
        <v>270.98</v>
      </c>
      <c r="AM104" s="21">
        <v>266.08000000000004</v>
      </c>
      <c r="AN104" s="21">
        <v>396.78000000000003</v>
      </c>
      <c r="AO104" s="21">
        <v>5.41</v>
      </c>
      <c r="AP104" s="21">
        <v>1.2114285714285717</v>
      </c>
      <c r="AR104" s="22">
        <v>8.8093750000000011</v>
      </c>
      <c r="AS104" s="22">
        <v>10.543968871595332</v>
      </c>
      <c r="AT104" s="22">
        <v>10.313178294573644</v>
      </c>
      <c r="AU104" s="22">
        <v>10.900549450549452</v>
      </c>
      <c r="AV104" s="22">
        <v>5.41</v>
      </c>
      <c r="AW104" s="22">
        <v>4.9882352941176489</v>
      </c>
      <c r="AY104" s="21">
        <v>0</v>
      </c>
      <c r="AZ104" s="21">
        <v>0</v>
      </c>
      <c r="BA104" s="21">
        <v>0</v>
      </c>
      <c r="BB104" s="21">
        <v>0</v>
      </c>
      <c r="BC104" s="21">
        <v>0</v>
      </c>
      <c r="BD104" s="21">
        <v>0</v>
      </c>
      <c r="BF104" s="21">
        <v>0</v>
      </c>
      <c r="BG104" s="21">
        <v>0</v>
      </c>
      <c r="BH104" s="21">
        <v>0</v>
      </c>
      <c r="BI104" s="21">
        <v>0</v>
      </c>
      <c r="BJ104" s="21">
        <v>0</v>
      </c>
      <c r="BK104" s="21">
        <v>0</v>
      </c>
      <c r="BM104" s="22" t="s">
        <v>5</v>
      </c>
      <c r="BN104" s="22" t="s">
        <v>5</v>
      </c>
      <c r="BO104" s="22" t="s">
        <v>5</v>
      </c>
      <c r="BP104" s="22" t="s">
        <v>5</v>
      </c>
      <c r="BQ104" s="22" t="s">
        <v>5</v>
      </c>
      <c r="BR104" s="22" t="s">
        <v>5</v>
      </c>
      <c r="BT104" s="21">
        <v>19</v>
      </c>
      <c r="BU104" s="21">
        <v>19.099999999999998</v>
      </c>
      <c r="BV104" s="21">
        <v>21.099999999999998</v>
      </c>
      <c r="BW104" s="21">
        <v>22.6</v>
      </c>
      <c r="BX104" s="21">
        <v>0.65984654731457826</v>
      </c>
      <c r="BY104" s="21">
        <v>1.5678845451223968</v>
      </c>
      <c r="CA104" s="21">
        <v>95.639999999999958</v>
      </c>
      <c r="CB104" s="21">
        <v>101.47000000000003</v>
      </c>
      <c r="CC104" s="21">
        <v>152.98999999999995</v>
      </c>
      <c r="CD104" s="21">
        <v>136.50000000000006</v>
      </c>
      <c r="CE104" s="21">
        <v>2.8451883524310198</v>
      </c>
      <c r="CF104" s="21">
        <v>13.98121853727077</v>
      </c>
      <c r="CH104" s="22">
        <v>5.0336842105263138</v>
      </c>
      <c r="CI104" s="22">
        <v>5.3125654450261797</v>
      </c>
      <c r="CJ104" s="22">
        <v>7.2507109004739325</v>
      </c>
      <c r="CK104" s="22">
        <v>6.0398230088495595</v>
      </c>
      <c r="CL104" s="22">
        <v>4.3118939759710395</v>
      </c>
      <c r="CM104" s="22">
        <v>8.9172500492881177</v>
      </c>
      <c r="CP104" s="22">
        <f t="shared" si="226"/>
        <v>8.3410561609560858</v>
      </c>
      <c r="CQ104" s="22">
        <f t="shared" si="227"/>
        <v>10.141767904179609</v>
      </c>
      <c r="CR104" s="22" t="e">
        <f t="shared" si="228"/>
        <v>#DIV/0!</v>
      </c>
      <c r="CS104" s="22">
        <f t="shared" si="229"/>
        <v>5.9091958912189968</v>
      </c>
      <c r="CU104" s="22">
        <f t="shared" si="230"/>
        <v>4.2325720129606124</v>
      </c>
      <c r="CV104" s="22" t="e">
        <f t="shared" si="231"/>
        <v>#DIV/0!</v>
      </c>
      <c r="CX104" s="23">
        <f t="shared" si="232"/>
        <v>0.71626869220060385</v>
      </c>
      <c r="CY104" s="23" t="e">
        <f t="shared" si="233"/>
        <v>#DIV/0!</v>
      </c>
      <c r="DA104" s="22">
        <f t="shared" si="234"/>
        <v>48.024999999999999</v>
      </c>
      <c r="DB104" s="22">
        <f t="shared" si="235"/>
        <v>27.574999999999996</v>
      </c>
      <c r="DC104" s="22">
        <f t="shared" si="236"/>
        <v>0</v>
      </c>
      <c r="DD104" s="22">
        <f t="shared" si="237"/>
        <v>20.449999999999996</v>
      </c>
      <c r="DF104" s="22">
        <f t="shared" si="238"/>
        <v>-46.365153452685419</v>
      </c>
      <c r="DG104" s="22">
        <f t="shared" si="239"/>
        <v>-26.574999999999996</v>
      </c>
      <c r="DH104" s="22">
        <f t="shared" si="240"/>
        <v>0</v>
      </c>
      <c r="DI104" s="22">
        <f t="shared" si="241"/>
        <v>-19.790153452685416</v>
      </c>
      <c r="DK104" s="22">
        <f t="shared" si="242"/>
        <v>-46.214258312020462</v>
      </c>
      <c r="DL104" s="22">
        <f t="shared" si="243"/>
        <v>-27.332142857142852</v>
      </c>
      <c r="DM104" s="22">
        <f t="shared" si="244"/>
        <v>0</v>
      </c>
      <c r="DN104" s="22">
        <f t="shared" si="245"/>
        <v>-18.882115454877599</v>
      </c>
      <c r="DP104" s="19" t="s">
        <v>19</v>
      </c>
      <c r="DQ104" s="20" t="s">
        <v>38</v>
      </c>
      <c r="DR104" s="22">
        <f t="shared" si="246"/>
        <v>-115.68526291138414</v>
      </c>
      <c r="DS104" s="22">
        <f t="shared" si="246"/>
        <v>0</v>
      </c>
      <c r="DT104" s="22">
        <f t="shared" si="247"/>
        <v>-115.68526291138414</v>
      </c>
      <c r="DV104">
        <f t="shared" ref="DV104:DV129" si="249">DV72</f>
        <v>228.77289377289378</v>
      </c>
      <c r="DX104" s="1">
        <f>DV104*DT104*0.001</f>
        <v>-26.465652363115371</v>
      </c>
    </row>
    <row r="105" spans="4:128" x14ac:dyDescent="0.3">
      <c r="D105" t="str">
        <f t="shared" si="248"/>
        <v>21_Херсон</v>
      </c>
      <c r="F105" s="19" t="s">
        <v>20</v>
      </c>
      <c r="G105" s="20" t="s">
        <v>37</v>
      </c>
      <c r="I105" s="21">
        <v>156.69999999999999</v>
      </c>
      <c r="J105" s="21">
        <v>193.1</v>
      </c>
      <c r="K105" s="21">
        <v>196.3</v>
      </c>
      <c r="L105" s="21">
        <v>209.8</v>
      </c>
      <c r="M105" s="21">
        <v>16.955265306122449</v>
      </c>
      <c r="N105" s="21">
        <v>9.9333877551020411</v>
      </c>
      <c r="P105" s="21">
        <v>393.70000000000005</v>
      </c>
      <c r="Q105" s="21">
        <v>629.25</v>
      </c>
      <c r="R105" s="21">
        <v>632.7600000000001</v>
      </c>
      <c r="S105" s="21">
        <v>813</v>
      </c>
      <c r="T105" s="21">
        <v>52.768117682377671</v>
      </c>
      <c r="U105" s="21">
        <v>27.075592915040534</v>
      </c>
      <c r="W105" s="22">
        <v>2.5124441608168477</v>
      </c>
      <c r="X105" s="22">
        <v>3.2586742620403935</v>
      </c>
      <c r="Y105" s="22">
        <v>3.2234335201222621</v>
      </c>
      <c r="Z105" s="22">
        <v>3.8751191611058147</v>
      </c>
      <c r="AA105" s="22">
        <v>3.1121965200581916</v>
      </c>
      <c r="AB105" s="22">
        <v>2.7257158969893047</v>
      </c>
      <c r="AD105" s="21">
        <v>8.8000000000000007</v>
      </c>
      <c r="AE105" s="21">
        <v>23.1</v>
      </c>
      <c r="AF105" s="21">
        <v>28</v>
      </c>
      <c r="AG105" s="21">
        <v>26.9</v>
      </c>
      <c r="AH105" s="21">
        <v>0.4</v>
      </c>
      <c r="AI105" s="21">
        <v>0.12499999999999996</v>
      </c>
      <c r="AK105" s="21">
        <v>42.19</v>
      </c>
      <c r="AL105" s="21">
        <v>124.19000000000001</v>
      </c>
      <c r="AM105" s="21">
        <v>143.20000000000002</v>
      </c>
      <c r="AN105" s="21">
        <v>135.92000000000002</v>
      </c>
      <c r="AO105" s="21">
        <v>1.25</v>
      </c>
      <c r="AP105" s="21">
        <v>0.54500000000000015</v>
      </c>
      <c r="AR105" s="22">
        <v>4.7943181818181815</v>
      </c>
      <c r="AS105" s="22">
        <v>5.3761904761904766</v>
      </c>
      <c r="AT105" s="22">
        <v>5.1142857142857148</v>
      </c>
      <c r="AU105" s="22">
        <v>5.0527881040892204</v>
      </c>
      <c r="AV105" s="22">
        <v>3.125</v>
      </c>
      <c r="AW105" s="22">
        <v>4.360000000000003</v>
      </c>
      <c r="AY105" s="21">
        <v>0</v>
      </c>
      <c r="AZ105" s="21">
        <v>0</v>
      </c>
      <c r="BA105" s="21">
        <v>0</v>
      </c>
      <c r="BB105" s="21">
        <v>0</v>
      </c>
      <c r="BC105" s="21">
        <v>0</v>
      </c>
      <c r="BD105" s="21">
        <v>0</v>
      </c>
      <c r="BF105" s="21">
        <v>0</v>
      </c>
      <c r="BG105" s="21">
        <v>0</v>
      </c>
      <c r="BH105" s="21">
        <v>0</v>
      </c>
      <c r="BI105" s="21">
        <v>0</v>
      </c>
      <c r="BJ105" s="21">
        <v>0</v>
      </c>
      <c r="BK105" s="21">
        <v>0</v>
      </c>
      <c r="BM105" s="22" t="s">
        <v>5</v>
      </c>
      <c r="BN105" s="22" t="s">
        <v>5</v>
      </c>
      <c r="BO105" s="22" t="s">
        <v>5</v>
      </c>
      <c r="BP105" s="22" t="s">
        <v>5</v>
      </c>
      <c r="BQ105" s="22" t="s">
        <v>5</v>
      </c>
      <c r="BR105" s="22" t="s">
        <v>5</v>
      </c>
      <c r="BT105" s="21">
        <v>147.89999999999998</v>
      </c>
      <c r="BU105" s="21">
        <v>170</v>
      </c>
      <c r="BV105" s="21">
        <v>168.3</v>
      </c>
      <c r="BW105" s="21">
        <v>182.9</v>
      </c>
      <c r="BX105" s="21">
        <v>16.55526530612245</v>
      </c>
      <c r="BY105" s="21">
        <v>9.8083877551020411</v>
      </c>
      <c r="CA105" s="21">
        <v>351.51000000000005</v>
      </c>
      <c r="CB105" s="21">
        <v>505.06</v>
      </c>
      <c r="CC105" s="21">
        <v>489.56000000000006</v>
      </c>
      <c r="CD105" s="21">
        <v>677.07999999999993</v>
      </c>
      <c r="CE105" s="21">
        <v>51.518117682377671</v>
      </c>
      <c r="CF105" s="21">
        <v>26.530592915040533</v>
      </c>
      <c r="CH105" s="22">
        <v>2.3766734279918871</v>
      </c>
      <c r="CI105" s="22">
        <v>2.9709411764705882</v>
      </c>
      <c r="CJ105" s="22">
        <v>2.908853238265003</v>
      </c>
      <c r="CK105" s="22">
        <v>3.701913613996719</v>
      </c>
      <c r="CL105" s="22">
        <v>3.1118871688105956</v>
      </c>
      <c r="CM105" s="22">
        <v>2.7048882627259592</v>
      </c>
      <c r="CP105" s="22">
        <f t="shared" si="226"/>
        <v>3.2174177760213296</v>
      </c>
      <c r="CQ105" s="22">
        <f t="shared" si="227"/>
        <v>5.0843956190958979</v>
      </c>
      <c r="CR105" s="22" t="e">
        <f t="shared" si="228"/>
        <v>#DIV/0!</v>
      </c>
      <c r="CS105" s="22">
        <f t="shared" si="229"/>
        <v>2.9895953641810493</v>
      </c>
      <c r="CU105" s="22">
        <f t="shared" si="230"/>
        <v>2.0948002549148486</v>
      </c>
      <c r="CV105" s="22" t="e">
        <f t="shared" si="231"/>
        <v>#DIV/0!</v>
      </c>
      <c r="CX105" s="23">
        <f t="shared" si="232"/>
        <v>0.70069691705207893</v>
      </c>
      <c r="CY105" s="23" t="e">
        <f t="shared" si="233"/>
        <v>#DIV/0!</v>
      </c>
      <c r="DA105" s="22">
        <f t="shared" si="234"/>
        <v>188.97499999999997</v>
      </c>
      <c r="DB105" s="22">
        <f t="shared" si="235"/>
        <v>21.700000000000003</v>
      </c>
      <c r="DC105" s="22">
        <f t="shared" si="236"/>
        <v>0</v>
      </c>
      <c r="DD105" s="22">
        <f t="shared" si="237"/>
        <v>167.27500000000001</v>
      </c>
      <c r="DF105" s="22">
        <f t="shared" si="238"/>
        <v>-172.01973469387752</v>
      </c>
      <c r="DG105" s="22">
        <f t="shared" si="239"/>
        <v>-21.300000000000004</v>
      </c>
      <c r="DH105" s="22">
        <f t="shared" si="240"/>
        <v>0</v>
      </c>
      <c r="DI105" s="22">
        <f t="shared" si="241"/>
        <v>-150.71973469387757</v>
      </c>
      <c r="DK105" s="22">
        <f t="shared" si="242"/>
        <v>-179.04161224489792</v>
      </c>
      <c r="DL105" s="22">
        <f t="shared" si="243"/>
        <v>-21.575000000000003</v>
      </c>
      <c r="DM105" s="22">
        <f t="shared" si="244"/>
        <v>0</v>
      </c>
      <c r="DN105" s="22">
        <f t="shared" si="245"/>
        <v>-157.46661224489796</v>
      </c>
      <c r="DP105" s="19" t="s">
        <v>20</v>
      </c>
      <c r="DQ105" s="20" t="s">
        <v>37</v>
      </c>
      <c r="DR105" s="22">
        <f t="shared" si="246"/>
        <v>-45.195315499787867</v>
      </c>
      <c r="DS105" s="22">
        <f t="shared" si="246"/>
        <v>0</v>
      </c>
      <c r="DT105" s="22">
        <f t="shared" si="247"/>
        <v>-45.195315499787867</v>
      </c>
      <c r="DV105">
        <f t="shared" si="249"/>
        <v>214.74725274725276</v>
      </c>
      <c r="DX105" s="1">
        <f>DV105*DT105*0.001</f>
        <v>-9.7055698406247757</v>
      </c>
    </row>
    <row r="106" spans="4:128" x14ac:dyDescent="0.3">
      <c r="D106" t="str">
        <f t="shared" si="248"/>
        <v>21_Херсон</v>
      </c>
      <c r="F106" s="19"/>
      <c r="G106" s="20" t="s">
        <v>64</v>
      </c>
      <c r="I106" s="24">
        <v>40.600000000000051</v>
      </c>
      <c r="J106" s="24">
        <v>36.099999999999994</v>
      </c>
      <c r="K106" s="24">
        <v>42.099999999999994</v>
      </c>
      <c r="L106" s="24">
        <v>41.299999999999955</v>
      </c>
      <c r="M106" s="24">
        <v>1.6942987398049425</v>
      </c>
      <c r="N106" s="24">
        <v>6.6599167073227097</v>
      </c>
      <c r="O106" s="25"/>
      <c r="P106" s="24">
        <v>94.06</v>
      </c>
      <c r="Q106" s="24">
        <v>97.240000000000236</v>
      </c>
      <c r="R106" s="24">
        <v>100.33000000000027</v>
      </c>
      <c r="S106" s="24">
        <v>109.11999999999955</v>
      </c>
      <c r="T106" s="44">
        <v>2.710877983687908</v>
      </c>
      <c r="U106" s="24">
        <v>9.5009361027395691</v>
      </c>
      <c r="V106" s="25"/>
      <c r="W106" s="26">
        <v>2.3167487684729036</v>
      </c>
      <c r="X106" s="26">
        <v>2.6936288088642728</v>
      </c>
      <c r="Y106" s="26">
        <v>2.383135391923997</v>
      </c>
      <c r="Z106" s="26">
        <v>2.6421307506053191</v>
      </c>
      <c r="AA106" s="44">
        <v>1.6</v>
      </c>
      <c r="AB106" s="26">
        <v>1.4265848238451846</v>
      </c>
      <c r="AC106" s="25"/>
      <c r="AD106" s="24">
        <v>11.7</v>
      </c>
      <c r="AE106" s="24">
        <v>8.7999999999999936</v>
      </c>
      <c r="AF106" s="24">
        <v>10.399999999999991</v>
      </c>
      <c r="AG106" s="24">
        <v>7.1000000000000085</v>
      </c>
      <c r="AH106" s="45">
        <v>0</v>
      </c>
      <c r="AI106" s="24"/>
      <c r="AJ106" s="25"/>
      <c r="AK106" s="24">
        <v>51.440000000000026</v>
      </c>
      <c r="AL106" s="24">
        <v>36.990000000000052</v>
      </c>
      <c r="AM106" s="24">
        <v>45.920000000000044</v>
      </c>
      <c r="AN106" s="24">
        <v>32.370000000000005</v>
      </c>
      <c r="AO106" s="24">
        <v>0</v>
      </c>
      <c r="AP106" s="24"/>
      <c r="AQ106" s="25"/>
      <c r="AR106" s="26">
        <v>4.3965811965811987</v>
      </c>
      <c r="AS106" s="26">
        <v>4.2034090909090995</v>
      </c>
      <c r="AT106" s="26">
        <v>4.4153846153846237</v>
      </c>
      <c r="AU106" s="26">
        <v>4.5591549295774598</v>
      </c>
      <c r="AV106" s="26" t="s">
        <v>5</v>
      </c>
      <c r="AW106" s="26"/>
      <c r="AX106" s="25"/>
      <c r="AY106" s="24">
        <v>0</v>
      </c>
      <c r="AZ106" s="24">
        <v>0</v>
      </c>
      <c r="BA106" s="24">
        <v>0</v>
      </c>
      <c r="BB106" s="24">
        <v>0</v>
      </c>
      <c r="BC106" s="24">
        <v>0</v>
      </c>
      <c r="BD106" s="24">
        <v>0</v>
      </c>
      <c r="BE106" s="25"/>
      <c r="BF106" s="24">
        <v>0</v>
      </c>
      <c r="BG106" s="24">
        <v>0</v>
      </c>
      <c r="BH106" s="24">
        <v>0</v>
      </c>
      <c r="BI106" s="24">
        <v>0</v>
      </c>
      <c r="BJ106" s="24">
        <v>0</v>
      </c>
      <c r="BK106" s="24">
        <v>0</v>
      </c>
      <c r="BL106" s="25"/>
      <c r="BM106" s="26" t="s">
        <v>5</v>
      </c>
      <c r="BN106" s="26" t="s">
        <v>5</v>
      </c>
      <c r="BO106" s="26" t="s">
        <v>5</v>
      </c>
      <c r="BP106" s="26" t="s">
        <v>5</v>
      </c>
      <c r="BQ106" s="26" t="s">
        <v>5</v>
      </c>
      <c r="BR106" s="26" t="s">
        <v>5</v>
      </c>
      <c r="BS106" s="25"/>
      <c r="BT106" s="29">
        <v>28.900000000000052</v>
      </c>
      <c r="BU106" s="29">
        <v>27.3</v>
      </c>
      <c r="BV106" s="29">
        <v>31.700000000000003</v>
      </c>
      <c r="BW106" s="29">
        <v>34.199999999999946</v>
      </c>
      <c r="BX106" s="29">
        <v>1.6942987398049425</v>
      </c>
      <c r="BY106" s="29">
        <v>6.6599167073227097</v>
      </c>
      <c r="BZ106" s="25"/>
      <c r="CA106" s="29">
        <v>42.619999999999976</v>
      </c>
      <c r="CB106" s="29">
        <v>60.250000000000185</v>
      </c>
      <c r="CC106" s="29">
        <v>54.410000000000224</v>
      </c>
      <c r="CD106" s="29">
        <v>76.749999999999545</v>
      </c>
      <c r="CE106" s="29">
        <v>2.710877983687908</v>
      </c>
      <c r="CF106" s="29">
        <v>9.5009361027395691</v>
      </c>
      <c r="CG106" s="25"/>
      <c r="CH106" s="26">
        <v>1.4747404844290624</v>
      </c>
      <c r="CI106" s="26">
        <v>2.2069597069597138</v>
      </c>
      <c r="CJ106" s="26">
        <v>1.716403785488966</v>
      </c>
      <c r="CK106" s="26">
        <v>2.2441520467836158</v>
      </c>
      <c r="CL106" s="26">
        <v>1.6</v>
      </c>
      <c r="CM106" s="26">
        <v>1.4265848238451846</v>
      </c>
      <c r="CP106" s="22">
        <f t="shared" si="226"/>
        <v>2.508910929966623</v>
      </c>
      <c r="CQ106" s="22">
        <f t="shared" si="227"/>
        <v>4.3936324581130952</v>
      </c>
      <c r="CR106" s="22" t="e">
        <f t="shared" si="228"/>
        <v>#DIV/0!</v>
      </c>
      <c r="CS106" s="22">
        <f t="shared" si="229"/>
        <v>1.9105640059153395</v>
      </c>
      <c r="CU106" s="22">
        <f t="shared" si="230"/>
        <v>2.483068452197756</v>
      </c>
      <c r="CV106" s="22" t="e">
        <f t="shared" si="231"/>
        <v>#DIV/0!</v>
      </c>
      <c r="CX106" s="23">
        <f t="shared" si="232"/>
        <v>1.2996520632179152</v>
      </c>
      <c r="CY106" s="23" t="e">
        <f t="shared" si="233"/>
        <v>#DIV/0!</v>
      </c>
      <c r="DA106" s="22">
        <f t="shared" si="234"/>
        <v>40.024999999999999</v>
      </c>
      <c r="DB106" s="22">
        <f t="shared" si="235"/>
        <v>9.4999999999999982</v>
      </c>
      <c r="DC106" s="22">
        <f t="shared" si="236"/>
        <v>0</v>
      </c>
      <c r="DD106" s="22">
        <f t="shared" si="237"/>
        <v>30.525000000000002</v>
      </c>
      <c r="DF106" s="22">
        <f t="shared" si="238"/>
        <v>-38.330701260195056</v>
      </c>
      <c r="DG106" s="22">
        <f t="shared" si="239"/>
        <v>-9.4999999999999982</v>
      </c>
      <c r="DH106" s="22">
        <f t="shared" si="240"/>
        <v>0</v>
      </c>
      <c r="DI106" s="22">
        <f t="shared" si="241"/>
        <v>-28.83070126019506</v>
      </c>
      <c r="DK106" s="22">
        <f t="shared" si="242"/>
        <v>-33.365083292677291</v>
      </c>
      <c r="DL106" s="22">
        <f t="shared" si="243"/>
        <v>-9.4999999999999982</v>
      </c>
      <c r="DM106" s="22">
        <f t="shared" si="244"/>
        <v>0</v>
      </c>
      <c r="DN106" s="22">
        <f t="shared" si="245"/>
        <v>-23.865083292677291</v>
      </c>
      <c r="DP106" s="19"/>
      <c r="DQ106" s="20" t="s">
        <v>64</v>
      </c>
      <c r="DR106" s="22">
        <f t="shared" si="246"/>
        <v>-23.589150295878678</v>
      </c>
      <c r="DS106" s="22">
        <f t="shared" si="246"/>
        <v>0</v>
      </c>
      <c r="DT106" s="22">
        <f t="shared" si="247"/>
        <v>-23.589150295878678</v>
      </c>
      <c r="DV106">
        <f t="shared" si="249"/>
        <v>230.62637362637363</v>
      </c>
      <c r="DX106" s="1">
        <f>DV106*DT106*0.001</f>
        <v>-5.4402801896659989</v>
      </c>
    </row>
    <row r="107" spans="4:128" x14ac:dyDescent="0.3">
      <c r="D107" t="str">
        <f t="shared" si="248"/>
        <v>21_Херсон</v>
      </c>
      <c r="P107" s="2"/>
      <c r="Q107" s="2"/>
      <c r="R107" s="2"/>
      <c r="S107" s="2"/>
      <c r="T107" s="2"/>
      <c r="U107" s="2"/>
      <c r="AK107" s="2"/>
      <c r="AL107" s="2"/>
      <c r="AM107" s="2"/>
      <c r="AN107" s="2"/>
      <c r="AO107" s="2"/>
      <c r="AP107" s="2"/>
      <c r="BF107" s="2"/>
      <c r="BG107" s="2"/>
      <c r="BH107" s="2"/>
      <c r="BI107" s="2"/>
      <c r="BJ107" s="2"/>
      <c r="BK107" s="2"/>
      <c r="DV107">
        <f t="shared" si="249"/>
        <v>0</v>
      </c>
    </row>
    <row r="108" spans="4:128" x14ac:dyDescent="0.3">
      <c r="D108" t="str">
        <f t="shared" si="248"/>
        <v>21_Херсон</v>
      </c>
      <c r="F108" s="27" t="s">
        <v>21</v>
      </c>
      <c r="G108" s="28" t="s">
        <v>39</v>
      </c>
      <c r="I108" s="21">
        <v>18</v>
      </c>
      <c r="J108" s="21">
        <v>10.7</v>
      </c>
      <c r="K108" s="21">
        <v>13.4</v>
      </c>
      <c r="L108" s="21">
        <v>18.100000000000001</v>
      </c>
      <c r="M108" s="21">
        <v>1.1643274853801171</v>
      </c>
      <c r="N108" s="21">
        <v>2.5403508771929824</v>
      </c>
      <c r="P108" s="21">
        <v>20.590000000000003</v>
      </c>
      <c r="Q108" s="21">
        <v>21.810000000000002</v>
      </c>
      <c r="R108" s="21">
        <v>25.3</v>
      </c>
      <c r="S108" s="21">
        <v>35.339999999999996</v>
      </c>
      <c r="T108" s="21">
        <v>1.1229136690647479</v>
      </c>
      <c r="U108" s="21">
        <v>3.8136690647482006</v>
      </c>
      <c r="W108" s="22">
        <v>1.1438888888888892</v>
      </c>
      <c r="X108" s="22">
        <v>2.038317757009346</v>
      </c>
      <c r="Y108" s="22">
        <v>1.8880597014925373</v>
      </c>
      <c r="Z108" s="22">
        <v>1.9524861878453035</v>
      </c>
      <c r="AA108" s="22">
        <v>0.96443112712241019</v>
      </c>
      <c r="AB108" s="22">
        <v>1.5012371318414879</v>
      </c>
      <c r="AD108" s="21">
        <v>2.7</v>
      </c>
      <c r="AE108" s="21">
        <v>1.3</v>
      </c>
      <c r="AF108" s="21">
        <v>1.3</v>
      </c>
      <c r="AG108" s="21">
        <v>0.6</v>
      </c>
      <c r="AH108" s="21">
        <v>0</v>
      </c>
      <c r="AI108" s="21">
        <v>0</v>
      </c>
      <c r="AK108" s="21">
        <v>4.8600000000000003</v>
      </c>
      <c r="AL108" s="21">
        <v>3.04</v>
      </c>
      <c r="AM108" s="21">
        <v>3.4299999999999997</v>
      </c>
      <c r="AN108" s="21">
        <v>1.62</v>
      </c>
      <c r="AO108" s="21">
        <v>0</v>
      </c>
      <c r="AP108" s="21">
        <v>0</v>
      </c>
      <c r="AR108" s="22">
        <v>1.8</v>
      </c>
      <c r="AS108" s="22">
        <v>2.3384615384615386</v>
      </c>
      <c r="AT108" s="22">
        <v>2.638461538461538</v>
      </c>
      <c r="AU108" s="22">
        <v>2.7</v>
      </c>
      <c r="AV108" s="22" t="s">
        <v>5</v>
      </c>
      <c r="AW108" s="22" t="s">
        <v>5</v>
      </c>
      <c r="AY108" s="21">
        <v>0</v>
      </c>
      <c r="AZ108" s="21">
        <v>0</v>
      </c>
      <c r="BA108" s="21">
        <v>0</v>
      </c>
      <c r="BB108" s="21">
        <v>0</v>
      </c>
      <c r="BC108" s="21">
        <v>0</v>
      </c>
      <c r="BD108" s="21">
        <v>0</v>
      </c>
      <c r="BF108" s="21">
        <v>0</v>
      </c>
      <c r="BG108" s="21">
        <v>0</v>
      </c>
      <c r="BH108" s="21">
        <v>0</v>
      </c>
      <c r="BI108" s="21">
        <v>0</v>
      </c>
      <c r="BJ108" s="21">
        <v>0</v>
      </c>
      <c r="BK108" s="21">
        <v>0</v>
      </c>
      <c r="BM108" s="22" t="s">
        <v>5</v>
      </c>
      <c r="BN108" s="22" t="s">
        <v>5</v>
      </c>
      <c r="BO108" s="22" t="s">
        <v>5</v>
      </c>
      <c r="BP108" s="22" t="s">
        <v>5</v>
      </c>
      <c r="BQ108" s="22" t="s">
        <v>5</v>
      </c>
      <c r="BR108" s="22" t="s">
        <v>5</v>
      </c>
      <c r="BT108" s="21">
        <v>15.3</v>
      </c>
      <c r="BU108" s="21">
        <v>9.3999999999999986</v>
      </c>
      <c r="BV108" s="21">
        <v>12.1</v>
      </c>
      <c r="BW108" s="21">
        <v>17.5</v>
      </c>
      <c r="BX108" s="21">
        <v>1.1643274853801171</v>
      </c>
      <c r="BY108" s="21">
        <v>2.5403508771929824</v>
      </c>
      <c r="CA108" s="21">
        <v>15.730000000000004</v>
      </c>
      <c r="CB108" s="21">
        <v>18.770000000000003</v>
      </c>
      <c r="CC108" s="21">
        <v>21.87</v>
      </c>
      <c r="CD108" s="21">
        <v>33.72</v>
      </c>
      <c r="CE108" s="21">
        <v>1.1229136690647479</v>
      </c>
      <c r="CF108" s="21">
        <v>3.8136690647482006</v>
      </c>
      <c r="CH108" s="22">
        <v>1.0281045751633988</v>
      </c>
      <c r="CI108" s="22">
        <v>1.9968085106382985</v>
      </c>
      <c r="CJ108" s="22">
        <v>1.8074380165289257</v>
      </c>
      <c r="CK108" s="22">
        <v>1.9268571428571428</v>
      </c>
      <c r="CL108" s="22">
        <v>0.96443112712241019</v>
      </c>
      <c r="CM108" s="22">
        <v>1.5012371318414879</v>
      </c>
      <c r="CP108" s="22">
        <f t="shared" ref="CP108:CP110" si="250">AVERAGE(W108:Z108)</f>
        <v>1.7556881338090189</v>
      </c>
      <c r="CQ108" s="22">
        <f t="shared" ref="CQ108:CQ110" si="251">AVERAGE(AR108:AU108)</f>
        <v>2.3692307692307693</v>
      </c>
      <c r="CR108" s="22" t="e">
        <f t="shared" ref="CR108:CR110" si="252">AVERAGE(BM108:BP108)</f>
        <v>#DIV/0!</v>
      </c>
      <c r="CS108" s="22">
        <f t="shared" ref="CS108:CS110" si="253">AVERAGE(CH108:CK108)</f>
        <v>1.6898020612969415</v>
      </c>
      <c r="CU108" s="22">
        <f t="shared" ref="CU108:CU110" si="254">CQ108-CS108</f>
        <v>0.6794287079338277</v>
      </c>
      <c r="CV108" s="22" t="e">
        <f t="shared" ref="CV108:CV110" si="255">CR108-CS108</f>
        <v>#DIV/0!</v>
      </c>
      <c r="CX108" s="23">
        <f t="shared" ref="CX108:CX110" si="256">CU108/CS108</f>
        <v>0.40207591379806862</v>
      </c>
      <c r="CY108" s="23" t="e">
        <f t="shared" ref="CY108:CY110" si="257">CV108/CS108</f>
        <v>#DIV/0!</v>
      </c>
      <c r="DA108" s="22">
        <f t="shared" ref="DA108:DA110" si="258">AVERAGE(I108:L108)</f>
        <v>15.05</v>
      </c>
      <c r="DB108" s="22">
        <f t="shared" ref="DB108:DB110" si="259">AVERAGE(AD108:AG108)</f>
        <v>1.4749999999999999</v>
      </c>
      <c r="DC108" s="22">
        <f t="shared" ref="DC108:DC110" si="260">AVERAGE(AY108:BB108)</f>
        <v>0</v>
      </c>
      <c r="DD108" s="22">
        <f t="shared" ref="DD108:DD110" si="261">AVERAGE(BT108:BW108)</f>
        <v>13.574999999999999</v>
      </c>
      <c r="DF108" s="22">
        <f t="shared" ref="DF108:DF110" si="262">M108-DA108</f>
        <v>-13.885672514619884</v>
      </c>
      <c r="DG108" s="22">
        <f t="shared" ref="DG108:DG110" si="263">AH108-DB108</f>
        <v>-1.4749999999999999</v>
      </c>
      <c r="DH108" s="22">
        <f t="shared" ref="DH108:DH110" si="264">BC108-DC108</f>
        <v>0</v>
      </c>
      <c r="DI108" s="22">
        <f t="shared" ref="DI108:DI110" si="265">BX108-DD108</f>
        <v>-12.410672514619883</v>
      </c>
      <c r="DK108" s="22">
        <f t="shared" ref="DK108:DK110" si="266">N108-DA108</f>
        <v>-12.509649122807019</v>
      </c>
      <c r="DL108" s="22">
        <f t="shared" ref="DL108:DL110" si="267">AI108-DB108</f>
        <v>-1.4749999999999999</v>
      </c>
      <c r="DM108" s="22">
        <f t="shared" ref="DM108:DM110" si="268">-BD108-DC108</f>
        <v>0</v>
      </c>
      <c r="DN108" s="22">
        <f t="shared" ref="DN108:DN110" si="269">BY108-DD108</f>
        <v>-11.034649122807018</v>
      </c>
      <c r="DP108" s="27" t="s">
        <v>21</v>
      </c>
      <c r="DQ108" s="28" t="s">
        <v>39</v>
      </c>
      <c r="DR108" s="22">
        <f t="shared" ref="DR108:DS110" si="270">IFERROR(DL108*CU108,0)</f>
        <v>-1.0021573442023957</v>
      </c>
      <c r="DS108" s="22">
        <f t="shared" si="270"/>
        <v>0</v>
      </c>
      <c r="DT108" s="22">
        <f t="shared" ref="DT108:DT110" si="271">DR108+DS108</f>
        <v>-1.0021573442023957</v>
      </c>
      <c r="DV108">
        <f t="shared" si="249"/>
        <v>0</v>
      </c>
    </row>
    <row r="109" spans="4:128" x14ac:dyDescent="0.3">
      <c r="D109" t="str">
        <f t="shared" si="248"/>
        <v>21_Херсон</v>
      </c>
      <c r="F109" s="27" t="s">
        <v>22</v>
      </c>
      <c r="G109" s="28" t="s">
        <v>40</v>
      </c>
      <c r="I109" s="21">
        <v>11.8</v>
      </c>
      <c r="J109" s="21">
        <v>8.6</v>
      </c>
      <c r="K109" s="21">
        <v>11.3</v>
      </c>
      <c r="L109" s="21">
        <v>16.899999999999999</v>
      </c>
      <c r="M109" s="21">
        <v>1.161875</v>
      </c>
      <c r="N109" s="21">
        <v>2.2181250000000001</v>
      </c>
      <c r="P109" s="21">
        <v>15.530000000000001</v>
      </c>
      <c r="Q109" s="21">
        <v>19</v>
      </c>
      <c r="R109" s="21">
        <v>22.91</v>
      </c>
      <c r="S109" s="21">
        <v>34.300000000000004</v>
      </c>
      <c r="T109" s="21">
        <v>1.119396551724138</v>
      </c>
      <c r="U109" s="21">
        <v>3.347629310344828</v>
      </c>
      <c r="W109" s="22">
        <v>1.3161016949152542</v>
      </c>
      <c r="X109" s="22">
        <v>2.2093023255813953</v>
      </c>
      <c r="Y109" s="22">
        <v>2.0274336283185841</v>
      </c>
      <c r="Z109" s="22">
        <v>2.0295857988165684</v>
      </c>
      <c r="AA109" s="22">
        <v>0.96343974328059212</v>
      </c>
      <c r="AB109" s="22">
        <v>1.5092158062980345</v>
      </c>
      <c r="AD109" s="21">
        <v>1.5</v>
      </c>
      <c r="AE109" s="21">
        <v>0.9</v>
      </c>
      <c r="AF109" s="21">
        <v>0.9</v>
      </c>
      <c r="AG109" s="21">
        <v>0.6</v>
      </c>
      <c r="AH109" s="21">
        <v>0</v>
      </c>
      <c r="AI109" s="21">
        <v>0</v>
      </c>
      <c r="AK109" s="21">
        <v>3.44</v>
      </c>
      <c r="AL109" s="21">
        <v>2.54</v>
      </c>
      <c r="AM109" s="21">
        <v>2.9800000000000004</v>
      </c>
      <c r="AN109" s="21">
        <v>1.62</v>
      </c>
      <c r="AO109" s="21">
        <v>0</v>
      </c>
      <c r="AP109" s="21">
        <v>0</v>
      </c>
      <c r="AR109" s="22">
        <v>2.2933333333333334</v>
      </c>
      <c r="AS109" s="22">
        <v>2.8222222222222224</v>
      </c>
      <c r="AT109" s="22">
        <v>3.3111111111111113</v>
      </c>
      <c r="AU109" s="22">
        <v>2.7</v>
      </c>
      <c r="AV109" s="22" t="s">
        <v>5</v>
      </c>
      <c r="AW109" s="22" t="s">
        <v>5</v>
      </c>
      <c r="AY109" s="21">
        <v>0</v>
      </c>
      <c r="AZ109" s="21">
        <v>0</v>
      </c>
      <c r="BA109" s="21">
        <v>0</v>
      </c>
      <c r="BB109" s="21">
        <v>0</v>
      </c>
      <c r="BC109" s="21">
        <v>0</v>
      </c>
      <c r="BD109" s="21">
        <v>0</v>
      </c>
      <c r="BF109" s="21">
        <v>0</v>
      </c>
      <c r="BG109" s="21">
        <v>0</v>
      </c>
      <c r="BH109" s="21">
        <v>0</v>
      </c>
      <c r="BI109" s="21">
        <v>0</v>
      </c>
      <c r="BJ109" s="21">
        <v>0</v>
      </c>
      <c r="BK109" s="21">
        <v>0</v>
      </c>
      <c r="BM109" s="22" t="s">
        <v>5</v>
      </c>
      <c r="BN109" s="22" t="s">
        <v>5</v>
      </c>
      <c r="BO109" s="22" t="s">
        <v>5</v>
      </c>
      <c r="BP109" s="22" t="s">
        <v>5</v>
      </c>
      <c r="BQ109" s="22" t="s">
        <v>5</v>
      </c>
      <c r="BR109" s="22" t="s">
        <v>5</v>
      </c>
      <c r="BT109" s="21">
        <v>10.3</v>
      </c>
      <c r="BU109" s="21">
        <v>7.6999999999999993</v>
      </c>
      <c r="BV109" s="21">
        <v>10.4</v>
      </c>
      <c r="BW109" s="21">
        <v>16.299999999999997</v>
      </c>
      <c r="BX109" s="21">
        <v>1.161875</v>
      </c>
      <c r="BY109" s="21">
        <v>2.2181250000000001</v>
      </c>
      <c r="CA109" s="21">
        <v>12.090000000000002</v>
      </c>
      <c r="CB109" s="21">
        <v>16.46</v>
      </c>
      <c r="CC109" s="21">
        <v>19.93</v>
      </c>
      <c r="CD109" s="21">
        <v>32.680000000000007</v>
      </c>
      <c r="CE109" s="21">
        <v>1.119396551724138</v>
      </c>
      <c r="CF109" s="21">
        <v>3.347629310344828</v>
      </c>
      <c r="CH109" s="22">
        <v>1.1737864077669904</v>
      </c>
      <c r="CI109" s="22">
        <v>2.1376623376623378</v>
      </c>
      <c r="CJ109" s="22">
        <v>1.9163461538461537</v>
      </c>
      <c r="CK109" s="22">
        <v>2.0049079754601236</v>
      </c>
      <c r="CL109" s="22">
        <v>0.96343974328059212</v>
      </c>
      <c r="CM109" s="22">
        <v>1.5092158062980345</v>
      </c>
      <c r="CP109" s="22">
        <f t="shared" si="250"/>
        <v>1.8956058619079506</v>
      </c>
      <c r="CQ109" s="22">
        <f t="shared" si="251"/>
        <v>2.7816666666666672</v>
      </c>
      <c r="CR109" s="22" t="e">
        <f t="shared" si="252"/>
        <v>#DIV/0!</v>
      </c>
      <c r="CS109" s="22">
        <f t="shared" si="253"/>
        <v>1.8081757186839014</v>
      </c>
      <c r="CU109" s="22">
        <f t="shared" si="254"/>
        <v>0.97349094798276581</v>
      </c>
      <c r="CV109" s="22" t="e">
        <f t="shared" si="255"/>
        <v>#DIV/0!</v>
      </c>
      <c r="CX109" s="23">
        <f t="shared" si="256"/>
        <v>0.53838293365167567</v>
      </c>
      <c r="CY109" s="23" t="e">
        <f t="shared" si="257"/>
        <v>#DIV/0!</v>
      </c>
      <c r="DA109" s="22">
        <f t="shared" si="258"/>
        <v>12.149999999999999</v>
      </c>
      <c r="DB109" s="22">
        <f t="shared" si="259"/>
        <v>0.97499999999999998</v>
      </c>
      <c r="DC109" s="22">
        <f t="shared" si="260"/>
        <v>0</v>
      </c>
      <c r="DD109" s="22">
        <f t="shared" si="261"/>
        <v>11.174999999999999</v>
      </c>
      <c r="DF109" s="22">
        <f t="shared" si="262"/>
        <v>-10.988124999999998</v>
      </c>
      <c r="DG109" s="22">
        <f t="shared" si="263"/>
        <v>-0.97499999999999998</v>
      </c>
      <c r="DH109" s="22">
        <f t="shared" si="264"/>
        <v>0</v>
      </c>
      <c r="DI109" s="22">
        <f t="shared" si="265"/>
        <v>-10.013124999999999</v>
      </c>
      <c r="DK109" s="22">
        <f t="shared" si="266"/>
        <v>-9.931874999999998</v>
      </c>
      <c r="DL109" s="22">
        <f t="shared" si="267"/>
        <v>-0.97499999999999998</v>
      </c>
      <c r="DM109" s="22">
        <f t="shared" si="268"/>
        <v>0</v>
      </c>
      <c r="DN109" s="22">
        <f t="shared" si="269"/>
        <v>-8.9568749999999984</v>
      </c>
      <c r="DP109" s="27" t="s">
        <v>22</v>
      </c>
      <c r="DQ109" s="28" t="s">
        <v>40</v>
      </c>
      <c r="DR109" s="22">
        <f t="shared" si="270"/>
        <v>-0.94915367428319664</v>
      </c>
      <c r="DS109" s="22">
        <f t="shared" si="270"/>
        <v>0</v>
      </c>
      <c r="DT109" s="22">
        <f t="shared" si="271"/>
        <v>-0.94915367428319664</v>
      </c>
      <c r="DV109">
        <f t="shared" si="249"/>
        <v>278.69963369963369</v>
      </c>
      <c r="DX109" s="1">
        <f>DV109*DT109*0.001</f>
        <v>-0.26452878134738833</v>
      </c>
    </row>
    <row r="110" spans="4:128" x14ac:dyDescent="0.3">
      <c r="D110" t="str">
        <f t="shared" si="248"/>
        <v>21_Херсон</v>
      </c>
      <c r="F110" s="27"/>
      <c r="G110" s="28" t="s">
        <v>66</v>
      </c>
      <c r="I110" s="29">
        <v>6.1999999999999993</v>
      </c>
      <c r="J110" s="29">
        <v>2.0999999999999996</v>
      </c>
      <c r="K110" s="29">
        <v>2.0999999999999996</v>
      </c>
      <c r="L110" s="29">
        <v>1.2000000000000028</v>
      </c>
      <c r="M110" s="29">
        <v>2.4524853801171087E-3</v>
      </c>
      <c r="N110" s="29">
        <v>0.32222587719298224</v>
      </c>
      <c r="O110" s="25"/>
      <c r="P110" s="29">
        <v>5.0600000000000023</v>
      </c>
      <c r="Q110" s="29">
        <v>2.8100000000000023</v>
      </c>
      <c r="R110" s="29">
        <v>2.3900000000000006</v>
      </c>
      <c r="S110" s="29">
        <v>1.039999999999992</v>
      </c>
      <c r="T110" s="29">
        <v>3.5171173406098877E-3</v>
      </c>
      <c r="U110" s="29">
        <v>0.46603975440337253</v>
      </c>
      <c r="V110" s="25"/>
      <c r="W110" s="26">
        <v>0.81612903225806499</v>
      </c>
      <c r="X110" s="26">
        <v>1.3380952380952393</v>
      </c>
      <c r="Y110" s="26">
        <v>1.1380952380952385</v>
      </c>
      <c r="Z110" s="26">
        <v>0.86666666666665804</v>
      </c>
      <c r="AA110" s="26">
        <v>1.4341032852322004</v>
      </c>
      <c r="AB110" s="26">
        <v>1.446313866729765</v>
      </c>
      <c r="AC110" s="25"/>
      <c r="AD110" s="47">
        <v>1.2000000000000002</v>
      </c>
      <c r="AE110" s="47">
        <v>0.4</v>
      </c>
      <c r="AF110" s="47">
        <v>0.4</v>
      </c>
      <c r="AG110" s="47">
        <v>0</v>
      </c>
      <c r="AH110" s="47">
        <v>0</v>
      </c>
      <c r="AI110" s="47">
        <v>0</v>
      </c>
      <c r="AJ110" s="25"/>
      <c r="AK110" s="29">
        <v>1.4200000000000004</v>
      </c>
      <c r="AL110" s="29">
        <v>0.5</v>
      </c>
      <c r="AM110" s="29">
        <v>0.44999999999999929</v>
      </c>
      <c r="AN110" s="29">
        <v>0</v>
      </c>
      <c r="AO110" s="29">
        <v>0</v>
      </c>
      <c r="AP110" s="29">
        <v>0</v>
      </c>
      <c r="AQ110" s="25"/>
      <c r="AR110" s="26">
        <v>1.1833333333333336</v>
      </c>
      <c r="AS110" s="26">
        <v>1.25</v>
      </c>
      <c r="AT110" s="26">
        <v>1.1249999999999982</v>
      </c>
      <c r="AU110" s="26" t="s">
        <v>5</v>
      </c>
      <c r="AV110" s="26" t="s">
        <v>5</v>
      </c>
      <c r="AW110" s="26" t="s">
        <v>5</v>
      </c>
      <c r="AX110" s="25"/>
      <c r="AY110" s="29">
        <v>0</v>
      </c>
      <c r="AZ110" s="29">
        <v>0</v>
      </c>
      <c r="BA110" s="29">
        <v>0</v>
      </c>
      <c r="BB110" s="29">
        <v>0</v>
      </c>
      <c r="BC110" s="29">
        <v>0</v>
      </c>
      <c r="BD110" s="29">
        <v>0</v>
      </c>
      <c r="BE110" s="25"/>
      <c r="BF110" s="29">
        <v>0</v>
      </c>
      <c r="BG110" s="29">
        <v>0</v>
      </c>
      <c r="BH110" s="29">
        <v>0</v>
      </c>
      <c r="BI110" s="29">
        <v>0</v>
      </c>
      <c r="BJ110" s="29">
        <v>0</v>
      </c>
      <c r="BK110" s="29">
        <v>0</v>
      </c>
      <c r="BL110" s="25"/>
      <c r="BM110" s="26" t="s">
        <v>5</v>
      </c>
      <c r="BN110" s="26" t="s">
        <v>5</v>
      </c>
      <c r="BO110" s="26" t="s">
        <v>5</v>
      </c>
      <c r="BP110" s="26" t="s">
        <v>5</v>
      </c>
      <c r="BQ110" s="26" t="s">
        <v>5</v>
      </c>
      <c r="BR110" s="26" t="s">
        <v>5</v>
      </c>
      <c r="BS110" s="25"/>
      <c r="BT110" s="29">
        <v>4.9999999999999991</v>
      </c>
      <c r="BU110" s="29">
        <v>1.6999999999999997</v>
      </c>
      <c r="BV110" s="29">
        <v>1.6999999999999997</v>
      </c>
      <c r="BW110" s="29">
        <v>1.2000000000000028</v>
      </c>
      <c r="BX110" s="29">
        <v>2.4524853801171087E-3</v>
      </c>
      <c r="BY110" s="29">
        <v>0.32222587719298224</v>
      </c>
      <c r="BZ110" s="25"/>
      <c r="CA110" s="29">
        <v>3.6400000000000019</v>
      </c>
      <c r="CB110" s="29">
        <v>2.3100000000000023</v>
      </c>
      <c r="CC110" s="29">
        <v>1.9400000000000013</v>
      </c>
      <c r="CD110" s="29">
        <v>1.039999999999992</v>
      </c>
      <c r="CE110" s="29">
        <v>3.5171173406098877E-3</v>
      </c>
      <c r="CF110" s="29">
        <v>0.46603975440337253</v>
      </c>
      <c r="CG110" s="25"/>
      <c r="CH110" s="26">
        <v>0.72800000000000054</v>
      </c>
      <c r="CI110" s="26">
        <v>1.3588235294117663</v>
      </c>
      <c r="CJ110" s="26">
        <v>1.1411764705882361</v>
      </c>
      <c r="CK110" s="26">
        <v>0.86666666666665804</v>
      </c>
      <c r="CL110" s="26">
        <v>1.4341032852322004</v>
      </c>
      <c r="CM110" s="26">
        <v>1.446313866729765</v>
      </c>
      <c r="CP110" s="22">
        <f t="shared" si="250"/>
        <v>1.0397465437788003</v>
      </c>
      <c r="CQ110" s="22">
        <f t="shared" si="251"/>
        <v>1.1861111111111107</v>
      </c>
      <c r="CR110" s="22" t="e">
        <f t="shared" si="252"/>
        <v>#DIV/0!</v>
      </c>
      <c r="CS110" s="22">
        <f t="shared" si="253"/>
        <v>1.0236666666666652</v>
      </c>
      <c r="CU110" s="22">
        <f t="shared" si="254"/>
        <v>0.1624444444444455</v>
      </c>
      <c r="CV110" s="22" t="e">
        <f t="shared" si="255"/>
        <v>#DIV/0!</v>
      </c>
      <c r="CX110" s="23">
        <f t="shared" si="256"/>
        <v>0.1586888092912202</v>
      </c>
      <c r="CY110" s="23" t="e">
        <f t="shared" si="257"/>
        <v>#DIV/0!</v>
      </c>
      <c r="DA110" s="22">
        <f t="shared" si="258"/>
        <v>2.9000000000000004</v>
      </c>
      <c r="DB110" s="22">
        <f t="shared" si="259"/>
        <v>0.5</v>
      </c>
      <c r="DC110" s="22">
        <f t="shared" si="260"/>
        <v>0</v>
      </c>
      <c r="DD110" s="22">
        <f t="shared" si="261"/>
        <v>2.4000000000000004</v>
      </c>
      <c r="DF110" s="22">
        <f t="shared" si="262"/>
        <v>-2.897547514619883</v>
      </c>
      <c r="DG110" s="22">
        <f t="shared" si="263"/>
        <v>-0.5</v>
      </c>
      <c r="DH110" s="22">
        <f t="shared" si="264"/>
        <v>0</v>
      </c>
      <c r="DI110" s="22">
        <f t="shared" si="265"/>
        <v>-2.397547514619883</v>
      </c>
      <c r="DK110" s="22">
        <f t="shared" si="266"/>
        <v>-2.5777741228070181</v>
      </c>
      <c r="DL110" s="22">
        <f t="shared" si="267"/>
        <v>-0.5</v>
      </c>
      <c r="DM110" s="22">
        <f t="shared" si="268"/>
        <v>0</v>
      </c>
      <c r="DN110" s="22">
        <f t="shared" si="269"/>
        <v>-2.0777741228070181</v>
      </c>
      <c r="DP110" s="27"/>
      <c r="DQ110" s="28" t="s">
        <v>66</v>
      </c>
      <c r="DR110" s="22">
        <f t="shared" si="270"/>
        <v>-8.1222222222222751E-2</v>
      </c>
      <c r="DS110" s="22">
        <f t="shared" si="270"/>
        <v>0</v>
      </c>
      <c r="DT110" s="22">
        <f t="shared" si="271"/>
        <v>-8.1222222222222751E-2</v>
      </c>
      <c r="DV110">
        <f t="shared" si="249"/>
        <v>302.73260073260076</v>
      </c>
      <c r="DX110" s="1">
        <f>DV110*DT110*0.001</f>
        <v>-2.4588614570614734E-2</v>
      </c>
    </row>
    <row r="111" spans="4:128" x14ac:dyDescent="0.3">
      <c r="D111" t="str">
        <f t="shared" si="248"/>
        <v>21_Херсон</v>
      </c>
      <c r="DV111">
        <f t="shared" si="249"/>
        <v>0</v>
      </c>
    </row>
    <row r="112" spans="4:128" x14ac:dyDescent="0.3">
      <c r="D112" t="str">
        <f t="shared" si="248"/>
        <v>21_Херсон</v>
      </c>
      <c r="F112" s="30" t="s">
        <v>23</v>
      </c>
      <c r="G112" s="31" t="s">
        <v>41</v>
      </c>
      <c r="I112" s="21">
        <v>532.6</v>
      </c>
      <c r="J112" s="21">
        <v>542.79999999999995</v>
      </c>
      <c r="K112" s="21">
        <v>510.8</v>
      </c>
      <c r="L112" s="21">
        <v>536.5</v>
      </c>
      <c r="M112" s="21">
        <v>37.697046843177191</v>
      </c>
      <c r="N112" s="21">
        <v>55.316318737270876</v>
      </c>
      <c r="P112" s="21">
        <v>1073.8</v>
      </c>
      <c r="Q112" s="21">
        <v>1144.73</v>
      </c>
      <c r="R112" s="21">
        <v>970.62000000000012</v>
      </c>
      <c r="S112" s="21">
        <v>1208.5700000000002</v>
      </c>
      <c r="T112" s="21">
        <v>61.039277312885126</v>
      </c>
      <c r="U112" s="21">
        <v>86.393265243352744</v>
      </c>
      <c r="W112" s="22">
        <v>2.0161472024033045</v>
      </c>
      <c r="X112" s="22">
        <v>2.1089351510685339</v>
      </c>
      <c r="Y112" s="22">
        <v>1.9001957713390762</v>
      </c>
      <c r="Z112" s="22">
        <v>2.2526933830382108</v>
      </c>
      <c r="AA112" s="22">
        <v>1.6192058111823329</v>
      </c>
      <c r="AB112" s="22">
        <v>1.5618043140882933</v>
      </c>
      <c r="AD112" s="21">
        <v>164.6</v>
      </c>
      <c r="AE112" s="21">
        <v>148.30000000000001</v>
      </c>
      <c r="AF112" s="21">
        <v>143.30000000000001</v>
      </c>
      <c r="AG112" s="21">
        <v>139.80000000000001</v>
      </c>
      <c r="AH112" s="21">
        <v>7.8</v>
      </c>
      <c r="AI112" s="21">
        <v>0</v>
      </c>
      <c r="AK112" s="21">
        <v>505.07</v>
      </c>
      <c r="AL112" s="21">
        <v>477.15000000000003</v>
      </c>
      <c r="AM112" s="21">
        <v>416.28999999999996</v>
      </c>
      <c r="AN112" s="21">
        <v>443.51000000000005</v>
      </c>
      <c r="AO112" s="21">
        <v>19.790000000000003</v>
      </c>
      <c r="AP112" s="21">
        <v>0</v>
      </c>
      <c r="AR112" s="22">
        <v>3.0684690157958689</v>
      </c>
      <c r="AS112" s="22">
        <v>3.2174645987862442</v>
      </c>
      <c r="AT112" s="22">
        <v>2.9050244242847167</v>
      </c>
      <c r="AU112" s="22">
        <v>3.1724606580829757</v>
      </c>
      <c r="AV112" s="22">
        <v>2.5371794871794875</v>
      </c>
      <c r="AW112" s="22" t="s">
        <v>5</v>
      </c>
      <c r="AY112" s="21">
        <v>0</v>
      </c>
      <c r="AZ112" s="21">
        <v>0</v>
      </c>
      <c r="BA112" s="21">
        <v>0</v>
      </c>
      <c r="BB112" s="21">
        <v>0</v>
      </c>
      <c r="BC112" s="21">
        <v>0</v>
      </c>
      <c r="BD112" s="21">
        <v>0</v>
      </c>
      <c r="BF112" s="21">
        <v>0</v>
      </c>
      <c r="BG112" s="21">
        <v>0</v>
      </c>
      <c r="BH112" s="21">
        <v>0</v>
      </c>
      <c r="BI112" s="21">
        <v>0</v>
      </c>
      <c r="BJ112" s="21">
        <v>0</v>
      </c>
      <c r="BK112" s="21">
        <v>0</v>
      </c>
      <c r="BM112" s="22" t="s">
        <v>5</v>
      </c>
      <c r="BN112" s="22" t="s">
        <v>5</v>
      </c>
      <c r="BO112" s="22" t="s">
        <v>5</v>
      </c>
      <c r="BP112" s="22" t="s">
        <v>5</v>
      </c>
      <c r="BQ112" s="22" t="s">
        <v>5</v>
      </c>
      <c r="BR112" s="22" t="s">
        <v>5</v>
      </c>
      <c r="BT112" s="21">
        <v>368</v>
      </c>
      <c r="BU112" s="21">
        <v>394.49999999999994</v>
      </c>
      <c r="BV112" s="21">
        <v>367.5</v>
      </c>
      <c r="BW112" s="21">
        <v>396.7</v>
      </c>
      <c r="BX112" s="21">
        <v>29.89704684317719</v>
      </c>
      <c r="BY112" s="21">
        <v>55.316318737270876</v>
      </c>
      <c r="CA112" s="21">
        <v>568.73</v>
      </c>
      <c r="CB112" s="21">
        <v>667.57999999999993</v>
      </c>
      <c r="CC112" s="21">
        <v>554.33000000000015</v>
      </c>
      <c r="CD112" s="21">
        <v>765.06000000000017</v>
      </c>
      <c r="CE112" s="21">
        <v>41.249277312885127</v>
      </c>
      <c r="CF112" s="21">
        <v>86.393265243352744</v>
      </c>
      <c r="CH112" s="22">
        <v>1.5454619565217391</v>
      </c>
      <c r="CI112" s="22">
        <v>1.6922179974651459</v>
      </c>
      <c r="CJ112" s="22">
        <v>1.5083809523809528</v>
      </c>
      <c r="CK112" s="22">
        <v>1.9285606251575502</v>
      </c>
      <c r="CL112" s="22">
        <v>1.3797107630481114</v>
      </c>
      <c r="CM112" s="22">
        <v>1.5618043140882933</v>
      </c>
      <c r="CP112" s="22">
        <f t="shared" ref="CP112:CP116" si="272">AVERAGE(W112:Z112)</f>
        <v>2.0694928769622813</v>
      </c>
      <c r="CQ112" s="22">
        <f t="shared" ref="CQ112:CQ116" si="273">AVERAGE(AR112:AU112)</f>
        <v>3.0908546742374514</v>
      </c>
      <c r="CR112" s="22" t="e">
        <f t="shared" ref="CR112:CR116" si="274">AVERAGE(BM112:BP112)</f>
        <v>#DIV/0!</v>
      </c>
      <c r="CS112" s="22">
        <f t="shared" ref="CS112:CS116" si="275">AVERAGE(CH112:CK112)</f>
        <v>1.6686553828813468</v>
      </c>
      <c r="CU112" s="22">
        <f t="shared" ref="CU112:CU116" si="276">CQ112-CS112</f>
        <v>1.4221992913561046</v>
      </c>
      <c r="CV112" s="22" t="e">
        <f t="shared" ref="CV112:CV116" si="277">CR112-CS112</f>
        <v>#DIV/0!</v>
      </c>
      <c r="CX112" s="23">
        <f t="shared" ref="CX112:CX116" si="278">CU112/CS112</f>
        <v>0.85230258203483888</v>
      </c>
      <c r="CY112" s="23" t="e">
        <f t="shared" ref="CY112:CY116" si="279">CV112/CS112</f>
        <v>#DIV/0!</v>
      </c>
      <c r="DA112" s="22">
        <f t="shared" ref="DA112:DA116" si="280">AVERAGE(I112:L112)</f>
        <v>530.67499999999995</v>
      </c>
      <c r="DB112" s="22">
        <f t="shared" ref="DB112:DB116" si="281">AVERAGE(AD112:AG112)</f>
        <v>149</v>
      </c>
      <c r="DC112" s="22">
        <f t="shared" ref="DC112:DC116" si="282">AVERAGE(AY112:BB112)</f>
        <v>0</v>
      </c>
      <c r="DD112" s="22">
        <f t="shared" ref="DD112:DD116" si="283">AVERAGE(BT112:BW112)</f>
        <v>381.67500000000001</v>
      </c>
      <c r="DF112" s="22">
        <f t="shared" ref="DF112:DF116" si="284">M112-DA112</f>
        <v>-492.97795315682276</v>
      </c>
      <c r="DG112" s="22">
        <f t="shared" ref="DG112:DG116" si="285">AH112-DB112</f>
        <v>-141.19999999999999</v>
      </c>
      <c r="DH112" s="22">
        <f t="shared" ref="DH112:DH116" si="286">BC112-DC112</f>
        <v>0</v>
      </c>
      <c r="DI112" s="22">
        <f t="shared" ref="DI112:DI116" si="287">BX112-DD112</f>
        <v>-351.77795315682283</v>
      </c>
      <c r="DK112" s="22">
        <f t="shared" ref="DK112:DK116" si="288">N112-DA112</f>
        <v>-475.35868126272908</v>
      </c>
      <c r="DL112" s="22">
        <f t="shared" ref="DL112:DL116" si="289">AI112-DB112</f>
        <v>-149</v>
      </c>
      <c r="DM112" s="22">
        <f t="shared" ref="DM112:DM116" si="290">-BD112-DC112</f>
        <v>0</v>
      </c>
      <c r="DN112" s="22">
        <f t="shared" ref="DN112:DN116" si="291">BY112-DD112</f>
        <v>-326.35868126272914</v>
      </c>
      <c r="DP112" s="30" t="s">
        <v>23</v>
      </c>
      <c r="DQ112" s="31" t="s">
        <v>41</v>
      </c>
      <c r="DR112" s="22">
        <f t="shared" ref="DR112:DS116" si="292">IFERROR(DL112*CU112,0)</f>
        <v>-211.90769441205958</v>
      </c>
      <c r="DS112" s="22">
        <f t="shared" si="292"/>
        <v>0</v>
      </c>
      <c r="DT112" s="22">
        <f t="shared" ref="DT112:DT116" si="293">DR112+DS112</f>
        <v>-211.90769441205958</v>
      </c>
      <c r="DV112">
        <f t="shared" si="249"/>
        <v>0</v>
      </c>
    </row>
    <row r="113" spans="4:128" x14ac:dyDescent="0.3">
      <c r="D113" t="str">
        <f t="shared" si="248"/>
        <v>21_Херсон</v>
      </c>
      <c r="F113" s="30" t="s">
        <v>1</v>
      </c>
      <c r="G113" s="31" t="s">
        <v>42</v>
      </c>
      <c r="I113" s="21">
        <v>111.2</v>
      </c>
      <c r="J113" s="21">
        <v>87.6</v>
      </c>
      <c r="K113" s="21">
        <v>76.8</v>
      </c>
      <c r="L113" s="21">
        <v>82</v>
      </c>
      <c r="M113" s="21">
        <v>3.9047619047619047</v>
      </c>
      <c r="N113" s="21">
        <v>0</v>
      </c>
      <c r="P113" s="21">
        <v>362.01</v>
      </c>
      <c r="Q113" s="21">
        <v>299.06</v>
      </c>
      <c r="R113" s="21">
        <v>236.06</v>
      </c>
      <c r="S113" s="21">
        <v>280.45</v>
      </c>
      <c r="T113" s="21">
        <v>9.8462946883612066</v>
      </c>
      <c r="U113" s="21">
        <v>0</v>
      </c>
      <c r="W113" s="22">
        <v>3.2554856115107911</v>
      </c>
      <c r="X113" s="22">
        <v>3.4139269406392696</v>
      </c>
      <c r="Y113" s="22">
        <v>3.0736979166666667</v>
      </c>
      <c r="Z113" s="22">
        <v>3.420121951219512</v>
      </c>
      <c r="AA113" s="22">
        <v>2.5216120543364067</v>
      </c>
      <c r="AB113" s="22" t="s">
        <v>5</v>
      </c>
      <c r="AD113" s="21">
        <v>107.2</v>
      </c>
      <c r="AE113" s="21">
        <v>81.599999999999994</v>
      </c>
      <c r="AF113" s="21">
        <v>70.8</v>
      </c>
      <c r="AG113" s="21">
        <v>75.5</v>
      </c>
      <c r="AH113" s="21">
        <v>3</v>
      </c>
      <c r="AI113" s="21">
        <v>0</v>
      </c>
      <c r="AK113" s="21">
        <v>350.94000000000005</v>
      </c>
      <c r="AL113" s="21">
        <v>279.69</v>
      </c>
      <c r="AM113" s="21">
        <v>218.01</v>
      </c>
      <c r="AN113" s="21">
        <v>258.91000000000003</v>
      </c>
      <c r="AO113" s="21">
        <v>8.32</v>
      </c>
      <c r="AP113" s="21">
        <v>0</v>
      </c>
      <c r="AR113" s="22">
        <v>3.2736940298507466</v>
      </c>
      <c r="AS113" s="22">
        <v>3.4275735294117649</v>
      </c>
      <c r="AT113" s="22">
        <v>3.0792372881355932</v>
      </c>
      <c r="AU113" s="22">
        <v>3.4292715231788082</v>
      </c>
      <c r="AV113" s="22">
        <v>2.7733333333333334</v>
      </c>
      <c r="AW113" s="22" t="s">
        <v>5</v>
      </c>
      <c r="AY113" s="21">
        <v>0</v>
      </c>
      <c r="AZ113" s="21">
        <v>0</v>
      </c>
      <c r="BA113" s="21">
        <v>0</v>
      </c>
      <c r="BB113" s="21">
        <v>0</v>
      </c>
      <c r="BC113" s="21">
        <v>0</v>
      </c>
      <c r="BD113" s="21">
        <v>0</v>
      </c>
      <c r="BF113" s="21">
        <v>0</v>
      </c>
      <c r="BG113" s="21">
        <v>0</v>
      </c>
      <c r="BH113" s="21">
        <v>0</v>
      </c>
      <c r="BI113" s="21">
        <v>0</v>
      </c>
      <c r="BJ113" s="21">
        <v>0</v>
      </c>
      <c r="BK113" s="21">
        <v>0</v>
      </c>
      <c r="BM113" s="22" t="s">
        <v>5</v>
      </c>
      <c r="BN113" s="22" t="s">
        <v>5</v>
      </c>
      <c r="BO113" s="22" t="s">
        <v>5</v>
      </c>
      <c r="BP113" s="22" t="s">
        <v>5</v>
      </c>
      <c r="BQ113" s="22" t="s">
        <v>5</v>
      </c>
      <c r="BR113" s="22" t="s">
        <v>5</v>
      </c>
      <c r="BT113" s="21">
        <v>4</v>
      </c>
      <c r="BU113" s="21">
        <v>6</v>
      </c>
      <c r="BV113" s="21">
        <v>6</v>
      </c>
      <c r="BW113" s="21">
        <v>6.5</v>
      </c>
      <c r="BX113" s="21">
        <v>0.90476190476190466</v>
      </c>
      <c r="BY113" s="21">
        <v>0</v>
      </c>
      <c r="CA113" s="21">
        <v>11.069999999999936</v>
      </c>
      <c r="CB113" s="21">
        <v>19.370000000000005</v>
      </c>
      <c r="CC113" s="21">
        <v>18.050000000000011</v>
      </c>
      <c r="CD113" s="21">
        <v>21.539999999999964</v>
      </c>
      <c r="CE113" s="21">
        <v>1.5262946883612063</v>
      </c>
      <c r="CF113" s="21">
        <v>0</v>
      </c>
      <c r="CH113" s="22">
        <v>2.7674999999999841</v>
      </c>
      <c r="CI113" s="22">
        <v>3.2283333333333339</v>
      </c>
      <c r="CJ113" s="22">
        <v>3.0083333333333351</v>
      </c>
      <c r="CK113" s="22">
        <v>3.3138461538461481</v>
      </c>
      <c r="CL113" s="22">
        <v>1.6869572871360703</v>
      </c>
      <c r="CM113" s="22" t="s">
        <v>5</v>
      </c>
      <c r="CP113" s="22">
        <f t="shared" si="272"/>
        <v>3.2908081050090598</v>
      </c>
      <c r="CQ113" s="22">
        <f t="shared" si="273"/>
        <v>3.3024440926442282</v>
      </c>
      <c r="CR113" s="22" t="e">
        <f t="shared" si="274"/>
        <v>#DIV/0!</v>
      </c>
      <c r="CS113" s="22">
        <f t="shared" si="275"/>
        <v>3.0795032051282001</v>
      </c>
      <c r="CU113" s="22">
        <f t="shared" si="276"/>
        <v>0.22294088751602814</v>
      </c>
      <c r="CV113" s="22" t="e">
        <f t="shared" si="277"/>
        <v>#DIV/0!</v>
      </c>
      <c r="CX113" s="23">
        <f t="shared" si="278"/>
        <v>7.2395082149864842E-2</v>
      </c>
      <c r="CY113" s="23" t="e">
        <f t="shared" si="279"/>
        <v>#DIV/0!</v>
      </c>
      <c r="DA113" s="22">
        <f t="shared" si="280"/>
        <v>89.4</v>
      </c>
      <c r="DB113" s="22">
        <f t="shared" si="281"/>
        <v>83.775000000000006</v>
      </c>
      <c r="DC113" s="22">
        <f t="shared" si="282"/>
        <v>0</v>
      </c>
      <c r="DD113" s="22">
        <f t="shared" si="283"/>
        <v>5.625</v>
      </c>
      <c r="DF113" s="22">
        <f t="shared" si="284"/>
        <v>-85.495238095238108</v>
      </c>
      <c r="DG113" s="22">
        <f t="shared" si="285"/>
        <v>-80.775000000000006</v>
      </c>
      <c r="DH113" s="22">
        <f t="shared" si="286"/>
        <v>0</v>
      </c>
      <c r="DI113" s="22">
        <f t="shared" si="287"/>
        <v>-4.7202380952380949</v>
      </c>
      <c r="DK113" s="22">
        <f t="shared" si="288"/>
        <v>-89.4</v>
      </c>
      <c r="DL113" s="22">
        <f t="shared" si="289"/>
        <v>-83.775000000000006</v>
      </c>
      <c r="DM113" s="22">
        <f t="shared" si="290"/>
        <v>0</v>
      </c>
      <c r="DN113" s="22">
        <f t="shared" si="291"/>
        <v>-5.625</v>
      </c>
      <c r="DP113" s="30" t="s">
        <v>1</v>
      </c>
      <c r="DQ113" s="31" t="s">
        <v>42</v>
      </c>
      <c r="DR113" s="22">
        <f t="shared" si="292"/>
        <v>-18.676872851655258</v>
      </c>
      <c r="DS113" s="22">
        <f t="shared" si="292"/>
        <v>0</v>
      </c>
      <c r="DT113" s="22">
        <f t="shared" si="293"/>
        <v>-18.676872851655258</v>
      </c>
      <c r="DV113">
        <f t="shared" si="249"/>
        <v>567.18315018315013</v>
      </c>
      <c r="DX113" s="1">
        <f>DV113*DT113*0.001</f>
        <v>-10.593207579571983</v>
      </c>
    </row>
    <row r="114" spans="4:128" x14ac:dyDescent="0.3">
      <c r="D114" t="str">
        <f t="shared" si="248"/>
        <v>21_Херсон</v>
      </c>
      <c r="F114" s="30" t="s">
        <v>24</v>
      </c>
      <c r="G114" s="31" t="s">
        <v>43</v>
      </c>
      <c r="H114" t="s">
        <v>17</v>
      </c>
      <c r="I114" s="21">
        <v>63.3</v>
      </c>
      <c r="J114" s="21">
        <v>87.5</v>
      </c>
      <c r="K114" s="21">
        <v>89.7</v>
      </c>
      <c r="L114" s="21">
        <v>95.4</v>
      </c>
      <c r="M114" s="21">
        <v>12.082599118942731</v>
      </c>
      <c r="N114" s="21">
        <v>3.2570484581497801</v>
      </c>
      <c r="P114" s="21">
        <v>148.88</v>
      </c>
      <c r="Q114" s="21">
        <v>192.3</v>
      </c>
      <c r="R114" s="21">
        <v>197.21</v>
      </c>
      <c r="S114" s="21">
        <v>244</v>
      </c>
      <c r="T114" s="21">
        <v>22.764948453608248</v>
      </c>
      <c r="U114" s="21">
        <v>5.146219931271478</v>
      </c>
      <c r="W114" s="22">
        <v>2.3519747235387047</v>
      </c>
      <c r="X114" s="22">
        <v>2.197714285714286</v>
      </c>
      <c r="Y114" s="22">
        <v>2.198550724637681</v>
      </c>
      <c r="Z114" s="22">
        <v>2.5576519916142555</v>
      </c>
      <c r="AA114" s="22">
        <v>1.8841102174711777</v>
      </c>
      <c r="AB114" s="22">
        <v>1.5800255959946241</v>
      </c>
      <c r="AD114" s="21">
        <v>14.2</v>
      </c>
      <c r="AE114" s="21">
        <v>18.399999999999999</v>
      </c>
      <c r="AF114" s="21">
        <v>21.9</v>
      </c>
      <c r="AG114" s="21">
        <v>24.1</v>
      </c>
      <c r="AH114" s="21">
        <v>1.9</v>
      </c>
      <c r="AI114" s="21">
        <v>0</v>
      </c>
      <c r="AK114" s="21">
        <v>38.730000000000004</v>
      </c>
      <c r="AL114" s="21">
        <v>49.5</v>
      </c>
      <c r="AM114" s="21">
        <v>60.320000000000007</v>
      </c>
      <c r="AN114" s="21">
        <v>76.600000000000009</v>
      </c>
      <c r="AO114" s="21">
        <v>4.6500000000000004</v>
      </c>
      <c r="AP114" s="21">
        <v>0</v>
      </c>
      <c r="AR114" s="22">
        <v>2.7274647887323948</v>
      </c>
      <c r="AS114" s="22">
        <v>2.6902173913043481</v>
      </c>
      <c r="AT114" s="22">
        <v>2.7543378995433794</v>
      </c>
      <c r="AU114" s="22">
        <v>3.1784232365145231</v>
      </c>
      <c r="AV114" s="22">
        <v>2.4473684210526319</v>
      </c>
      <c r="AW114" s="22" t="s">
        <v>5</v>
      </c>
      <c r="AY114" s="21">
        <v>0</v>
      </c>
      <c r="AZ114" s="21">
        <v>0</v>
      </c>
      <c r="BA114" s="21">
        <v>0</v>
      </c>
      <c r="BB114" s="21">
        <v>0</v>
      </c>
      <c r="BC114" s="21">
        <v>0</v>
      </c>
      <c r="BD114" s="21">
        <v>0</v>
      </c>
      <c r="BF114" s="21">
        <v>0</v>
      </c>
      <c r="BG114" s="21">
        <v>0</v>
      </c>
      <c r="BH114" s="21">
        <v>0</v>
      </c>
      <c r="BI114" s="21">
        <v>0</v>
      </c>
      <c r="BJ114" s="21">
        <v>0</v>
      </c>
      <c r="BK114" s="21">
        <v>0</v>
      </c>
      <c r="BM114" s="22" t="s">
        <v>5</v>
      </c>
      <c r="BN114" s="22" t="s">
        <v>5</v>
      </c>
      <c r="BO114" s="22" t="s">
        <v>5</v>
      </c>
      <c r="BP114" s="22" t="s">
        <v>5</v>
      </c>
      <c r="BQ114" s="22" t="s">
        <v>5</v>
      </c>
      <c r="BR114" s="22" t="s">
        <v>5</v>
      </c>
      <c r="BT114" s="21">
        <v>49.099999999999994</v>
      </c>
      <c r="BU114" s="21">
        <v>69.099999999999994</v>
      </c>
      <c r="BV114" s="21">
        <v>67.800000000000011</v>
      </c>
      <c r="BW114" s="21">
        <v>71.300000000000011</v>
      </c>
      <c r="BX114" s="21">
        <v>10.182599118942731</v>
      </c>
      <c r="BY114" s="21">
        <v>3.2570484581497801</v>
      </c>
      <c r="CA114" s="21">
        <v>110.14999999999999</v>
      </c>
      <c r="CB114" s="21">
        <v>142.80000000000001</v>
      </c>
      <c r="CC114" s="21">
        <v>136.88999999999999</v>
      </c>
      <c r="CD114" s="21">
        <v>167.39999999999998</v>
      </c>
      <c r="CE114" s="21">
        <v>18.11494845360825</v>
      </c>
      <c r="CF114" s="21">
        <v>5.146219931271478</v>
      </c>
      <c r="CH114" s="22">
        <v>2.2433808553971488</v>
      </c>
      <c r="CI114" s="22">
        <v>2.0665701881331406</v>
      </c>
      <c r="CJ114" s="22">
        <v>2.0190265486725658</v>
      </c>
      <c r="CK114" s="22">
        <v>2.3478260869565211</v>
      </c>
      <c r="CL114" s="22">
        <v>1.7790102744896377</v>
      </c>
      <c r="CM114" s="22">
        <v>1.5800255959946241</v>
      </c>
      <c r="CP114" s="22">
        <f t="shared" si="272"/>
        <v>2.3264729313762316</v>
      </c>
      <c r="CQ114" s="22">
        <f t="shared" si="273"/>
        <v>2.837610829023661</v>
      </c>
      <c r="CR114" s="22" t="e">
        <f t="shared" si="274"/>
        <v>#DIV/0!</v>
      </c>
      <c r="CS114" s="22">
        <f t="shared" si="275"/>
        <v>2.1692009197898443</v>
      </c>
      <c r="CU114" s="22">
        <f t="shared" si="276"/>
        <v>0.66840990923381671</v>
      </c>
      <c r="CV114" s="22" t="e">
        <f t="shared" si="277"/>
        <v>#DIV/0!</v>
      </c>
      <c r="CX114" s="23">
        <f t="shared" si="278"/>
        <v>0.30813646773604231</v>
      </c>
      <c r="CY114" s="23" t="e">
        <f t="shared" si="279"/>
        <v>#DIV/0!</v>
      </c>
      <c r="DA114" s="22">
        <f t="shared" si="280"/>
        <v>83.974999999999994</v>
      </c>
      <c r="DB114" s="22">
        <f t="shared" si="281"/>
        <v>19.649999999999999</v>
      </c>
      <c r="DC114" s="22">
        <f t="shared" si="282"/>
        <v>0</v>
      </c>
      <c r="DD114" s="22">
        <f t="shared" si="283"/>
        <v>64.325000000000003</v>
      </c>
      <c r="DF114" s="22">
        <f t="shared" si="284"/>
        <v>-71.892400881057256</v>
      </c>
      <c r="DG114" s="22">
        <f t="shared" si="285"/>
        <v>-17.75</v>
      </c>
      <c r="DH114" s="22">
        <f t="shared" si="286"/>
        <v>0</v>
      </c>
      <c r="DI114" s="22">
        <f t="shared" si="287"/>
        <v>-54.14240088105727</v>
      </c>
      <c r="DK114" s="22">
        <f t="shared" si="288"/>
        <v>-80.717951541850212</v>
      </c>
      <c r="DL114" s="22">
        <f t="shared" si="289"/>
        <v>-19.649999999999999</v>
      </c>
      <c r="DM114" s="22">
        <f t="shared" si="290"/>
        <v>0</v>
      </c>
      <c r="DN114" s="22">
        <f t="shared" si="291"/>
        <v>-61.067951541850221</v>
      </c>
      <c r="DP114" s="30" t="s">
        <v>24</v>
      </c>
      <c r="DQ114" s="31" t="s">
        <v>43</v>
      </c>
      <c r="DR114" s="22">
        <f t="shared" si="292"/>
        <v>-13.134254716444497</v>
      </c>
      <c r="DS114" s="22">
        <f t="shared" si="292"/>
        <v>0</v>
      </c>
      <c r="DT114" s="22">
        <f t="shared" si="293"/>
        <v>-13.134254716444497</v>
      </c>
      <c r="DV114">
        <f t="shared" si="249"/>
        <v>591.47985347985343</v>
      </c>
      <c r="DX114" s="1">
        <f>DV114*DT114*0.001</f>
        <v>-7.7686470552496649</v>
      </c>
    </row>
    <row r="115" spans="4:128" x14ac:dyDescent="0.3">
      <c r="D115" t="str">
        <f t="shared" si="248"/>
        <v>21_Херсон</v>
      </c>
      <c r="F115" s="30" t="s">
        <v>2</v>
      </c>
      <c r="G115" s="31" t="s">
        <v>44</v>
      </c>
      <c r="H115" t="s">
        <v>17</v>
      </c>
      <c r="I115" s="21">
        <v>341.7</v>
      </c>
      <c r="J115" s="21">
        <v>353</v>
      </c>
      <c r="K115" s="21">
        <v>335.3</v>
      </c>
      <c r="L115" s="21">
        <v>348.9</v>
      </c>
      <c r="M115" s="21">
        <v>18.78568798895536</v>
      </c>
      <c r="N115" s="43">
        <v>51</v>
      </c>
      <c r="P115" s="21">
        <v>552.83000000000004</v>
      </c>
      <c r="Q115" s="21">
        <v>641.15000000000009</v>
      </c>
      <c r="R115" s="21">
        <v>531.56000000000006</v>
      </c>
      <c r="S115" s="21">
        <v>672.6</v>
      </c>
      <c r="T115" s="21">
        <v>24.866492146596858</v>
      </c>
      <c r="U115" s="43">
        <v>81.600000000000009</v>
      </c>
      <c r="W115" s="22">
        <v>1.6178811823236758</v>
      </c>
      <c r="X115" s="22">
        <v>1.8162889518413601</v>
      </c>
      <c r="Y115" s="22">
        <v>1.5853265732180137</v>
      </c>
      <c r="Z115" s="22">
        <v>1.9277730008598455</v>
      </c>
      <c r="AA115" s="22">
        <v>1.3236934500997024</v>
      </c>
      <c r="AB115" s="42">
        <v>1.6</v>
      </c>
      <c r="AD115" s="21">
        <v>40.6</v>
      </c>
      <c r="AE115" s="21">
        <v>46</v>
      </c>
      <c r="AF115" s="21">
        <v>49.3</v>
      </c>
      <c r="AG115" s="21">
        <v>39.700000000000003</v>
      </c>
      <c r="AH115" s="21">
        <v>2.9</v>
      </c>
      <c r="AI115" s="21">
        <v>0</v>
      </c>
      <c r="AK115" s="21">
        <v>112.78</v>
      </c>
      <c r="AL115" s="21">
        <v>144.83000000000001</v>
      </c>
      <c r="AM115" s="21">
        <v>137.09</v>
      </c>
      <c r="AN115" s="21">
        <v>107.07000000000001</v>
      </c>
      <c r="AO115" s="21">
        <v>6.82</v>
      </c>
      <c r="AP115" s="21">
        <v>0</v>
      </c>
      <c r="AR115" s="22">
        <v>2.7778325123152707</v>
      </c>
      <c r="AS115" s="22">
        <v>3.1484782608695654</v>
      </c>
      <c r="AT115" s="22">
        <v>2.7807302231237325</v>
      </c>
      <c r="AU115" s="22">
        <v>2.696977329974811</v>
      </c>
      <c r="AV115" s="22">
        <v>2.3517241379310345</v>
      </c>
      <c r="AW115" s="22" t="s">
        <v>5</v>
      </c>
      <c r="AY115" s="21">
        <v>0</v>
      </c>
      <c r="AZ115" s="21">
        <v>0</v>
      </c>
      <c r="BA115" s="21">
        <v>0</v>
      </c>
      <c r="BB115" s="21">
        <v>0</v>
      </c>
      <c r="BC115" s="21">
        <v>0</v>
      </c>
      <c r="BD115" s="21">
        <v>0</v>
      </c>
      <c r="BF115" s="21">
        <v>0</v>
      </c>
      <c r="BG115" s="21">
        <v>0</v>
      </c>
      <c r="BH115" s="21">
        <v>0</v>
      </c>
      <c r="BI115" s="21">
        <v>0</v>
      </c>
      <c r="BJ115" s="21">
        <v>0</v>
      </c>
      <c r="BK115" s="21">
        <v>0</v>
      </c>
      <c r="BM115" s="22" t="s">
        <v>5</v>
      </c>
      <c r="BN115" s="22" t="s">
        <v>5</v>
      </c>
      <c r="BO115" s="22" t="s">
        <v>5</v>
      </c>
      <c r="BP115" s="22" t="s">
        <v>5</v>
      </c>
      <c r="BQ115" s="22" t="s">
        <v>5</v>
      </c>
      <c r="BR115" s="22" t="s">
        <v>5</v>
      </c>
      <c r="BT115" s="21">
        <v>301.09999999999997</v>
      </c>
      <c r="BU115" s="21">
        <v>307</v>
      </c>
      <c r="BV115" s="21">
        <v>286</v>
      </c>
      <c r="BW115" s="21">
        <v>309.2</v>
      </c>
      <c r="BX115" s="21">
        <v>15.885687988955359</v>
      </c>
      <c r="BY115" s="21">
        <v>51</v>
      </c>
      <c r="CA115" s="21">
        <v>440.05000000000007</v>
      </c>
      <c r="CB115" s="21">
        <v>496.32000000000005</v>
      </c>
      <c r="CC115" s="21">
        <v>394.47</v>
      </c>
      <c r="CD115" s="21">
        <v>565.53</v>
      </c>
      <c r="CE115" s="21">
        <v>18.046492146596858</v>
      </c>
      <c r="CF115" s="21">
        <v>81.600000000000009</v>
      </c>
      <c r="CH115" s="22">
        <v>1.4614745931584194</v>
      </c>
      <c r="CI115" s="22">
        <v>1.6166775244299676</v>
      </c>
      <c r="CJ115" s="22">
        <v>1.3792657342657344</v>
      </c>
      <c r="CK115" s="22">
        <v>1.8290103492884864</v>
      </c>
      <c r="CL115" s="22">
        <v>1.1360220696229093</v>
      </c>
      <c r="CM115" s="22">
        <v>1.6</v>
      </c>
      <c r="CP115" s="22">
        <f t="shared" si="272"/>
        <v>1.736817427060724</v>
      </c>
      <c r="CQ115" s="22">
        <f t="shared" si="273"/>
        <v>2.8510045815708449</v>
      </c>
      <c r="CR115" s="22" t="e">
        <f t="shared" si="274"/>
        <v>#DIV/0!</v>
      </c>
      <c r="CS115" s="22">
        <f t="shared" si="275"/>
        <v>1.5716070502856521</v>
      </c>
      <c r="CU115" s="22">
        <f t="shared" si="276"/>
        <v>1.2793975312851928</v>
      </c>
      <c r="CV115" s="22" t="e">
        <f t="shared" si="277"/>
        <v>#DIV/0!</v>
      </c>
      <c r="CX115" s="23">
        <f t="shared" si="278"/>
        <v>0.8140696054097315</v>
      </c>
      <c r="CY115" s="23" t="e">
        <f t="shared" si="279"/>
        <v>#DIV/0!</v>
      </c>
      <c r="DA115" s="22">
        <f t="shared" si="280"/>
        <v>344.72500000000002</v>
      </c>
      <c r="DB115" s="22">
        <f t="shared" si="281"/>
        <v>43.899999999999991</v>
      </c>
      <c r="DC115" s="22">
        <f t="shared" si="282"/>
        <v>0</v>
      </c>
      <c r="DD115" s="22">
        <f t="shared" si="283"/>
        <v>300.82499999999999</v>
      </c>
      <c r="DF115" s="22">
        <f t="shared" si="284"/>
        <v>-325.93931201104465</v>
      </c>
      <c r="DG115" s="22">
        <f t="shared" si="285"/>
        <v>-40.999999999999993</v>
      </c>
      <c r="DH115" s="22">
        <f t="shared" si="286"/>
        <v>0</v>
      </c>
      <c r="DI115" s="22">
        <f t="shared" si="287"/>
        <v>-284.93931201104465</v>
      </c>
      <c r="DK115" s="22">
        <f t="shared" si="288"/>
        <v>-293.72500000000002</v>
      </c>
      <c r="DL115" s="22">
        <f t="shared" si="289"/>
        <v>-43.899999999999991</v>
      </c>
      <c r="DM115" s="22">
        <f t="shared" si="290"/>
        <v>0</v>
      </c>
      <c r="DN115" s="22">
        <f t="shared" si="291"/>
        <v>-249.82499999999999</v>
      </c>
      <c r="DP115" s="30" t="s">
        <v>2</v>
      </c>
      <c r="DQ115" s="31" t="s">
        <v>44</v>
      </c>
      <c r="DR115" s="22">
        <f t="shared" si="292"/>
        <v>-56.165551623419958</v>
      </c>
      <c r="DS115" s="22">
        <f t="shared" si="292"/>
        <v>0</v>
      </c>
      <c r="DT115" s="22">
        <f t="shared" si="293"/>
        <v>-56.165551623419958</v>
      </c>
      <c r="DV115">
        <f t="shared" si="249"/>
        <v>610.1098901098901</v>
      </c>
      <c r="DX115" s="1">
        <f>DV115*DT115*0.001</f>
        <v>-34.26715852892611</v>
      </c>
    </row>
    <row r="116" spans="4:128" x14ac:dyDescent="0.3">
      <c r="D116" t="str">
        <f t="shared" si="248"/>
        <v>21_Херсон</v>
      </c>
      <c r="F116" s="12"/>
      <c r="G116" s="12" t="s">
        <v>53</v>
      </c>
      <c r="H116" t="s">
        <v>17</v>
      </c>
      <c r="I116" s="29">
        <v>16.400000000000034</v>
      </c>
      <c r="J116" s="29">
        <v>14.699999999999932</v>
      </c>
      <c r="K116" s="29">
        <v>9</v>
      </c>
      <c r="L116" s="29">
        <v>10.200000000000045</v>
      </c>
      <c r="M116" s="29">
        <v>2.9239978305171945</v>
      </c>
      <c r="N116" s="29">
        <v>1.0592702791210939</v>
      </c>
      <c r="O116" s="25"/>
      <c r="P116" s="29">
        <v>10.079999999999927</v>
      </c>
      <c r="Q116" s="29">
        <v>12.220000000000027</v>
      </c>
      <c r="R116" s="29">
        <v>5.7900000000000773</v>
      </c>
      <c r="S116" s="29">
        <v>11.520000000000095</v>
      </c>
      <c r="T116" s="29">
        <v>3.5615420243188147</v>
      </c>
      <c r="U116" s="43">
        <v>1.1651973070332033</v>
      </c>
      <c r="V116" s="25"/>
      <c r="W116" s="26">
        <v>0.61463414634145774</v>
      </c>
      <c r="X116" s="26">
        <v>0.8312925170068084</v>
      </c>
      <c r="Y116" s="26">
        <v>0.64333333333334197</v>
      </c>
      <c r="Z116" s="26">
        <v>1.1294117647058868</v>
      </c>
      <c r="AA116" s="26">
        <v>1.2180385317484492</v>
      </c>
      <c r="AB116" s="44">
        <v>1.1000000000000001</v>
      </c>
      <c r="AC116" s="25"/>
      <c r="AD116" s="29">
        <v>2.5999999999999872</v>
      </c>
      <c r="AE116" s="29">
        <v>2.3000000000000185</v>
      </c>
      <c r="AF116" s="29">
        <v>1.3000000000000185</v>
      </c>
      <c r="AG116" s="29">
        <v>0.50000000000000711</v>
      </c>
      <c r="AH116" s="46">
        <v>0</v>
      </c>
      <c r="AI116" s="46">
        <v>0</v>
      </c>
      <c r="AJ116" s="25"/>
      <c r="AK116" s="29">
        <v>2.6199999999999335</v>
      </c>
      <c r="AL116" s="29">
        <v>3.1300000000000239</v>
      </c>
      <c r="AM116" s="29">
        <v>0.86999999999997613</v>
      </c>
      <c r="AN116" s="29">
        <v>0.93000000000000682</v>
      </c>
      <c r="AO116" s="29">
        <v>0</v>
      </c>
      <c r="AP116" s="29">
        <v>0</v>
      </c>
      <c r="AQ116" s="25"/>
      <c r="AR116" s="26">
        <v>1.007692307692287</v>
      </c>
      <c r="AS116" s="26">
        <v>1.3608695652173908</v>
      </c>
      <c r="AT116" s="26">
        <v>0.66923076923074132</v>
      </c>
      <c r="AU116" s="26">
        <v>1.8599999999999872</v>
      </c>
      <c r="AV116" s="26" t="s">
        <v>5</v>
      </c>
      <c r="AW116" s="26" t="s">
        <v>5</v>
      </c>
      <c r="AX116" s="25"/>
      <c r="AY116" s="29">
        <v>0</v>
      </c>
      <c r="AZ116" s="29">
        <v>0</v>
      </c>
      <c r="BA116" s="29">
        <v>0</v>
      </c>
      <c r="BB116" s="29">
        <v>0</v>
      </c>
      <c r="BC116" s="29">
        <v>0</v>
      </c>
      <c r="BD116" s="29">
        <v>0</v>
      </c>
      <c r="BE116" s="25"/>
      <c r="BF116" s="29">
        <v>0</v>
      </c>
      <c r="BG116" s="29">
        <v>0</v>
      </c>
      <c r="BH116" s="29">
        <v>0</v>
      </c>
      <c r="BI116" s="29">
        <v>0</v>
      </c>
      <c r="BJ116" s="29">
        <v>0</v>
      </c>
      <c r="BK116" s="29">
        <v>0</v>
      </c>
      <c r="BL116" s="25"/>
      <c r="BM116" s="26" t="s">
        <v>5</v>
      </c>
      <c r="BN116" s="26" t="s">
        <v>5</v>
      </c>
      <c r="BO116" s="26" t="s">
        <v>5</v>
      </c>
      <c r="BP116" s="26" t="s">
        <v>5</v>
      </c>
      <c r="BQ116" s="26" t="s">
        <v>5</v>
      </c>
      <c r="BR116" s="26" t="s">
        <v>5</v>
      </c>
      <c r="BS116" s="25"/>
      <c r="BT116" s="29">
        <v>13.800000000000047</v>
      </c>
      <c r="BU116" s="29">
        <v>12.399999999999913</v>
      </c>
      <c r="BV116" s="29">
        <v>7.6999999999999815</v>
      </c>
      <c r="BW116" s="29">
        <v>9.7000000000000384</v>
      </c>
      <c r="BX116" s="29">
        <v>2.9239978305171945</v>
      </c>
      <c r="BY116" s="29">
        <v>1.0592702791210939</v>
      </c>
      <c r="BZ116" s="25"/>
      <c r="CA116" s="29">
        <v>7.4599999999999937</v>
      </c>
      <c r="CB116" s="29">
        <v>9.0900000000000034</v>
      </c>
      <c r="CC116" s="29">
        <v>4.9200000000001012</v>
      </c>
      <c r="CD116" s="29">
        <v>10.590000000000089</v>
      </c>
      <c r="CE116" s="29">
        <v>3.5615420243188147</v>
      </c>
      <c r="CF116" s="29">
        <v>1.1651973070332033</v>
      </c>
      <c r="CG116" s="25"/>
      <c r="CH116" s="26">
        <v>0.54057971014492523</v>
      </c>
      <c r="CI116" s="26">
        <v>0.73306451612903767</v>
      </c>
      <c r="CJ116" s="26">
        <v>0.63896103896105361</v>
      </c>
      <c r="CK116" s="26">
        <v>1.0917525773195924</v>
      </c>
      <c r="CL116" s="26">
        <v>1.2180385317484492</v>
      </c>
      <c r="CM116" s="26">
        <v>1.1000000000000001</v>
      </c>
      <c r="CP116" s="22">
        <f t="shared" si="272"/>
        <v>0.80466794034687372</v>
      </c>
      <c r="CQ116" s="22">
        <f t="shared" si="273"/>
        <v>1.2244481605351014</v>
      </c>
      <c r="CR116" s="22" t="e">
        <f t="shared" si="274"/>
        <v>#DIV/0!</v>
      </c>
      <c r="CS116" s="22">
        <f t="shared" si="275"/>
        <v>0.75108946063865223</v>
      </c>
      <c r="CU116" s="22">
        <f t="shared" si="276"/>
        <v>0.47335869989644919</v>
      </c>
      <c r="CV116" s="22" t="e">
        <f t="shared" si="277"/>
        <v>#DIV/0!</v>
      </c>
      <c r="CX116" s="23">
        <f t="shared" si="278"/>
        <v>0.63022945295218458</v>
      </c>
      <c r="CY116" s="23" t="e">
        <f t="shared" si="279"/>
        <v>#DIV/0!</v>
      </c>
      <c r="DA116" s="22">
        <f t="shared" si="280"/>
        <v>12.575000000000003</v>
      </c>
      <c r="DB116" s="22">
        <f t="shared" si="281"/>
        <v>1.6750000000000078</v>
      </c>
      <c r="DC116" s="22">
        <f t="shared" si="282"/>
        <v>0</v>
      </c>
      <c r="DD116" s="22">
        <f t="shared" si="283"/>
        <v>10.899999999999995</v>
      </c>
      <c r="DF116" s="22">
        <f t="shared" si="284"/>
        <v>-9.6510021694828083</v>
      </c>
      <c r="DG116" s="22">
        <f t="shared" si="285"/>
        <v>-1.6750000000000078</v>
      </c>
      <c r="DH116" s="22">
        <f t="shared" si="286"/>
        <v>0</v>
      </c>
      <c r="DI116" s="22">
        <f t="shared" si="287"/>
        <v>-7.9760021694828005</v>
      </c>
      <c r="DK116" s="22">
        <f t="shared" si="288"/>
        <v>-11.515729720878909</v>
      </c>
      <c r="DL116" s="22">
        <f t="shared" si="289"/>
        <v>-1.6750000000000078</v>
      </c>
      <c r="DM116" s="22">
        <f t="shared" si="290"/>
        <v>0</v>
      </c>
      <c r="DN116" s="22">
        <f t="shared" si="291"/>
        <v>-9.8407297208789011</v>
      </c>
      <c r="DP116" s="12"/>
      <c r="DQ116" s="12" t="s">
        <v>53</v>
      </c>
      <c r="DR116" s="22">
        <f t="shared" si="292"/>
        <v>-0.79287582232655607</v>
      </c>
      <c r="DS116" s="22">
        <f t="shared" si="292"/>
        <v>0</v>
      </c>
      <c r="DT116" s="22">
        <f t="shared" si="293"/>
        <v>-0.79287582232655607</v>
      </c>
      <c r="DV116">
        <f t="shared" si="249"/>
        <v>601.41025641025635</v>
      </c>
      <c r="DX116" s="1">
        <f>DV116*DT116*0.001</f>
        <v>-0.47684365160690695</v>
      </c>
    </row>
    <row r="117" spans="4:128" x14ac:dyDescent="0.3">
      <c r="D117" t="str">
        <f t="shared" si="248"/>
        <v>21_Херсон</v>
      </c>
      <c r="H117" t="s">
        <v>17</v>
      </c>
      <c r="DV117">
        <f t="shared" si="249"/>
        <v>0</v>
      </c>
    </row>
    <row r="118" spans="4:128" x14ac:dyDescent="0.3">
      <c r="D118" t="str">
        <f t="shared" si="248"/>
        <v>21_Херсон</v>
      </c>
      <c r="F118" s="32" t="s">
        <v>3</v>
      </c>
      <c r="G118" s="33" t="s">
        <v>54</v>
      </c>
      <c r="H118" t="s">
        <v>17</v>
      </c>
      <c r="I118" s="21">
        <v>25</v>
      </c>
      <c r="J118" s="21">
        <v>22.3</v>
      </c>
      <c r="K118" s="21">
        <v>22.2</v>
      </c>
      <c r="L118" s="21">
        <v>22.4</v>
      </c>
      <c r="M118" s="21">
        <v>0</v>
      </c>
      <c r="N118" s="21">
        <v>0</v>
      </c>
      <c r="P118" s="21">
        <v>296.40000000000003</v>
      </c>
      <c r="Q118" s="21">
        <v>258.8</v>
      </c>
      <c r="R118" s="21">
        <v>279.65000000000003</v>
      </c>
      <c r="S118" s="21">
        <v>425.84</v>
      </c>
      <c r="T118" s="21">
        <v>0</v>
      </c>
      <c r="U118" s="21">
        <v>0</v>
      </c>
      <c r="W118" s="22">
        <v>11.856000000000002</v>
      </c>
      <c r="X118" s="22">
        <v>11.605381165919283</v>
      </c>
      <c r="Y118" s="22">
        <v>12.596846846846848</v>
      </c>
      <c r="Z118" s="22">
        <v>19.010714285714286</v>
      </c>
      <c r="AA118" s="22" t="s">
        <v>5</v>
      </c>
      <c r="AB118" s="22" t="s">
        <v>5</v>
      </c>
      <c r="AD118" s="21">
        <v>0.9</v>
      </c>
      <c r="AE118" s="21">
        <v>1</v>
      </c>
      <c r="AF118" s="21">
        <v>1.1000000000000001</v>
      </c>
      <c r="AG118" s="21">
        <v>1.1000000000000001</v>
      </c>
      <c r="AH118" s="21">
        <v>6.666666666666668E-2</v>
      </c>
      <c r="AI118" s="21">
        <v>0</v>
      </c>
      <c r="AK118" s="21">
        <v>21.700000000000003</v>
      </c>
      <c r="AL118" s="21">
        <v>21.090000000000003</v>
      </c>
      <c r="AM118" s="21">
        <v>22.01</v>
      </c>
      <c r="AN118" s="21">
        <v>24.62</v>
      </c>
      <c r="AO118" s="21">
        <v>1.6744444444444451</v>
      </c>
      <c r="AP118" s="21">
        <v>0</v>
      </c>
      <c r="AR118" s="22">
        <v>24.111111111111114</v>
      </c>
      <c r="AS118" s="22">
        <v>21.090000000000003</v>
      </c>
      <c r="AT118" s="22">
        <v>20.009090909090908</v>
      </c>
      <c r="AU118" s="22">
        <v>22.381818181818179</v>
      </c>
      <c r="AV118" s="22">
        <v>25.116666666666671</v>
      </c>
      <c r="AW118" s="22" t="s">
        <v>5</v>
      </c>
      <c r="AY118" s="21">
        <v>0</v>
      </c>
      <c r="AZ118" s="21">
        <v>0</v>
      </c>
      <c r="BA118" s="21">
        <v>0</v>
      </c>
      <c r="BB118" s="21">
        <v>0</v>
      </c>
      <c r="BC118" s="21">
        <v>0</v>
      </c>
      <c r="BD118" s="21">
        <v>0</v>
      </c>
      <c r="BF118" s="21">
        <v>0</v>
      </c>
      <c r="BG118" s="21">
        <v>0</v>
      </c>
      <c r="BH118" s="21">
        <v>0</v>
      </c>
      <c r="BI118" s="21">
        <v>0</v>
      </c>
      <c r="BJ118" s="21">
        <v>0</v>
      </c>
      <c r="BK118" s="21">
        <v>0</v>
      </c>
      <c r="BM118" s="22" t="s">
        <v>5</v>
      </c>
      <c r="BN118" s="22" t="s">
        <v>5</v>
      </c>
      <c r="BO118" s="22" t="s">
        <v>5</v>
      </c>
      <c r="BP118" s="22" t="s">
        <v>5</v>
      </c>
      <c r="BQ118" s="22" t="s">
        <v>5</v>
      </c>
      <c r="BR118" s="22" t="s">
        <v>5</v>
      </c>
      <c r="BT118" s="21">
        <v>24.1</v>
      </c>
      <c r="BU118" s="21">
        <v>21.3</v>
      </c>
      <c r="BV118" s="21">
        <v>21.099999999999998</v>
      </c>
      <c r="BW118" s="21">
        <v>21.299999999999997</v>
      </c>
      <c r="BX118" s="21"/>
      <c r="BY118" s="21"/>
      <c r="CA118" s="21">
        <v>274.70000000000005</v>
      </c>
      <c r="CB118" s="21">
        <v>237.71</v>
      </c>
      <c r="CC118" s="21">
        <v>257.64000000000004</v>
      </c>
      <c r="CD118" s="21">
        <v>401.21999999999997</v>
      </c>
      <c r="CE118" s="21"/>
      <c r="CF118" s="21"/>
      <c r="CH118" s="22">
        <v>11.398340248962656</v>
      </c>
      <c r="CI118" s="22">
        <v>11.160093896713615</v>
      </c>
      <c r="CJ118" s="22">
        <v>12.210426540284363</v>
      </c>
      <c r="CK118" s="22">
        <v>18.836619718309862</v>
      </c>
      <c r="CL118" s="22" t="s">
        <v>5</v>
      </c>
      <c r="CM118" s="22" t="s">
        <v>5</v>
      </c>
      <c r="CP118" s="22">
        <f t="shared" ref="CP118" si="294">AVERAGE(W118:Z118)</f>
        <v>13.767235574620106</v>
      </c>
      <c r="CQ118" s="22">
        <f t="shared" ref="CQ118" si="295">AVERAGE(AR118:AU118)</f>
        <v>21.898005050505049</v>
      </c>
      <c r="CR118" s="22" t="e">
        <f t="shared" ref="CR118" si="296">AVERAGE(BM118:BP118)</f>
        <v>#DIV/0!</v>
      </c>
      <c r="CS118" s="22">
        <f t="shared" ref="CS118" si="297">AVERAGE(CH118:CK118)</f>
        <v>13.401370101067624</v>
      </c>
      <c r="CU118" s="22">
        <f t="shared" ref="CU118:CU129" si="298">CQ118-CS118</f>
        <v>8.4966349494374249</v>
      </c>
      <c r="CV118" s="22" t="e">
        <f t="shared" ref="CV118:CV129" si="299">CR118-CS118</f>
        <v>#DIV/0!</v>
      </c>
      <c r="CX118" s="23">
        <f t="shared" ref="CX118:CX129" si="300">CU118/CS118</f>
        <v>0.63401240957896821</v>
      </c>
      <c r="CY118" s="23" t="e">
        <f t="shared" ref="CY118:CY129" si="301">CV118/CS118</f>
        <v>#DIV/0!</v>
      </c>
      <c r="DA118" s="22">
        <f t="shared" ref="DA118:DA129" si="302">AVERAGE(I118:L118)</f>
        <v>22.975000000000001</v>
      </c>
      <c r="DB118" s="22">
        <f t="shared" ref="DB118:DB129" si="303">AVERAGE(AD118:AG118)</f>
        <v>1.0249999999999999</v>
      </c>
      <c r="DC118" s="22">
        <f t="shared" ref="DC118:DC129" si="304">AVERAGE(AY118:BB118)</f>
        <v>0</v>
      </c>
      <c r="DD118" s="22">
        <f t="shared" ref="DD118:DD129" si="305">AVERAGE(BT118:BW118)</f>
        <v>21.95</v>
      </c>
      <c r="DF118" s="22">
        <f t="shared" ref="DF118:DF129" si="306">M118-DA118</f>
        <v>-22.975000000000001</v>
      </c>
      <c r="DG118" s="22">
        <f t="shared" ref="DG118:DG129" si="307">AH118-DB118</f>
        <v>-0.95833333333333326</v>
      </c>
      <c r="DH118" s="22">
        <f t="shared" ref="DH118:DH129" si="308">BC118-DC118</f>
        <v>0</v>
      </c>
      <c r="DI118" s="22">
        <f t="shared" ref="DI118:DI129" si="309">BX118-DD118</f>
        <v>-21.95</v>
      </c>
      <c r="DK118" s="22">
        <f t="shared" ref="DK118:DK129" si="310">N118-DA118</f>
        <v>-22.975000000000001</v>
      </c>
      <c r="DL118" s="22">
        <f t="shared" ref="DL118:DL129" si="311">AI118-DB118</f>
        <v>-1.0249999999999999</v>
      </c>
      <c r="DM118" s="22">
        <f t="shared" ref="DM118:DM129" si="312">-BD118-DC118</f>
        <v>0</v>
      </c>
      <c r="DN118" s="22">
        <f t="shared" ref="DN118:DN129" si="313">BY118-DD118</f>
        <v>-21.95</v>
      </c>
      <c r="DP118" s="32" t="s">
        <v>3</v>
      </c>
      <c r="DQ118" s="33" t="s">
        <v>54</v>
      </c>
      <c r="DR118" s="22">
        <f t="shared" ref="DR118:DS129" si="314">IFERROR(DL118*CU118,0)</f>
        <v>-8.7090508231733601</v>
      </c>
      <c r="DS118" s="22">
        <f t="shared" si="314"/>
        <v>0</v>
      </c>
      <c r="DT118" s="22">
        <f t="shared" ref="DT118:DT129" si="315">DR118+DS118</f>
        <v>-8.7090508231733601</v>
      </c>
      <c r="DV118">
        <f t="shared" si="249"/>
        <v>182.90842490842488</v>
      </c>
      <c r="DX118" s="1">
        <f>DV118*DT118*0.001</f>
        <v>-1.5929587685140605</v>
      </c>
    </row>
    <row r="119" spans="4:128" x14ac:dyDescent="0.3">
      <c r="D119" t="str">
        <f t="shared" si="248"/>
        <v>21_Херсон</v>
      </c>
      <c r="H119" t="s">
        <v>17</v>
      </c>
      <c r="CU119" s="22">
        <f t="shared" si="298"/>
        <v>0</v>
      </c>
      <c r="CV119" s="22">
        <f t="shared" si="299"/>
        <v>0</v>
      </c>
      <c r="CX119" s="23" t="e">
        <f t="shared" si="300"/>
        <v>#DIV/0!</v>
      </c>
      <c r="CY119" s="23" t="e">
        <f t="shared" si="301"/>
        <v>#DIV/0!</v>
      </c>
      <c r="DA119" s="22" t="e">
        <f t="shared" si="302"/>
        <v>#DIV/0!</v>
      </c>
      <c r="DB119" s="22" t="e">
        <f t="shared" si="303"/>
        <v>#DIV/0!</v>
      </c>
      <c r="DC119" s="22" t="e">
        <f t="shared" si="304"/>
        <v>#DIV/0!</v>
      </c>
      <c r="DD119" s="22" t="e">
        <f t="shared" si="305"/>
        <v>#DIV/0!</v>
      </c>
      <c r="DF119" s="22" t="e">
        <f t="shared" si="306"/>
        <v>#DIV/0!</v>
      </c>
      <c r="DG119" s="22" t="e">
        <f t="shared" si="307"/>
        <v>#DIV/0!</v>
      </c>
      <c r="DH119" s="22" t="e">
        <f t="shared" si="308"/>
        <v>#DIV/0!</v>
      </c>
      <c r="DI119" s="22" t="e">
        <f t="shared" si="309"/>
        <v>#DIV/0!</v>
      </c>
      <c r="DK119" s="22" t="e">
        <f t="shared" si="310"/>
        <v>#DIV/0!</v>
      </c>
      <c r="DL119" s="22" t="e">
        <f t="shared" si="311"/>
        <v>#DIV/0!</v>
      </c>
      <c r="DM119" s="22" t="e">
        <f t="shared" si="312"/>
        <v>#DIV/0!</v>
      </c>
      <c r="DN119" s="22" t="e">
        <f t="shared" si="313"/>
        <v>#DIV/0!</v>
      </c>
      <c r="DR119" s="22">
        <f t="shared" si="314"/>
        <v>0</v>
      </c>
      <c r="DS119" s="22">
        <f t="shared" si="314"/>
        <v>0</v>
      </c>
      <c r="DT119" s="22">
        <f t="shared" si="315"/>
        <v>0</v>
      </c>
      <c r="DV119">
        <f t="shared" si="249"/>
        <v>0</v>
      </c>
    </row>
    <row r="120" spans="4:128" x14ac:dyDescent="0.3">
      <c r="D120" t="str">
        <f t="shared" si="248"/>
        <v>21_Херсон</v>
      </c>
      <c r="F120" s="32" t="s">
        <v>26</v>
      </c>
      <c r="G120" s="33" t="s">
        <v>55</v>
      </c>
      <c r="H120" s="2">
        <f>MIN(I120:AB129)</f>
        <v>0</v>
      </c>
      <c r="I120" s="21">
        <v>41.7</v>
      </c>
      <c r="J120" s="21">
        <v>41.1</v>
      </c>
      <c r="K120" s="21">
        <v>41.3</v>
      </c>
      <c r="L120" s="21">
        <v>40.700000000000003</v>
      </c>
      <c r="M120" s="21">
        <v>0</v>
      </c>
      <c r="N120" s="21">
        <v>0</v>
      </c>
      <c r="P120" s="21">
        <v>1316.98</v>
      </c>
      <c r="Q120" s="21">
        <v>1320.04</v>
      </c>
      <c r="R120" s="21">
        <v>1315.71</v>
      </c>
      <c r="S120" s="21">
        <v>1231.1600000000001</v>
      </c>
      <c r="T120" s="21">
        <v>0</v>
      </c>
      <c r="U120" s="21">
        <v>0</v>
      </c>
      <c r="W120" s="22">
        <v>31.582254196642683</v>
      </c>
      <c r="X120" s="22">
        <v>32.117761557177616</v>
      </c>
      <c r="Y120" s="22">
        <v>31.857384987893465</v>
      </c>
      <c r="Z120" s="22">
        <v>30.249631449631451</v>
      </c>
      <c r="AA120" s="22" t="s">
        <v>5</v>
      </c>
      <c r="AB120" s="22" t="s">
        <v>5</v>
      </c>
      <c r="AD120" s="21">
        <v>9</v>
      </c>
      <c r="AE120" s="21">
        <v>9.9</v>
      </c>
      <c r="AF120" s="21">
        <v>9.3000000000000007</v>
      </c>
      <c r="AG120" s="21">
        <v>8.4</v>
      </c>
      <c r="AH120" s="21">
        <v>0</v>
      </c>
      <c r="AI120" s="21">
        <v>0</v>
      </c>
      <c r="AK120" s="21">
        <v>551.05000000000007</v>
      </c>
      <c r="AL120" s="21">
        <v>602.14</v>
      </c>
      <c r="AM120" s="21">
        <v>549.54</v>
      </c>
      <c r="AN120" s="21">
        <v>492.28999999999996</v>
      </c>
      <c r="AO120" s="21">
        <v>1.0999999999999905</v>
      </c>
      <c r="AP120" s="21">
        <v>0</v>
      </c>
      <c r="AR120" s="22">
        <v>61.227777777777789</v>
      </c>
      <c r="AS120" s="22">
        <v>60.822222222222216</v>
      </c>
      <c r="AT120" s="22">
        <v>59.09032258064515</v>
      </c>
      <c r="AU120" s="22">
        <v>58.605952380952374</v>
      </c>
      <c r="AV120" s="22" t="s">
        <v>5</v>
      </c>
      <c r="AW120" s="22" t="s">
        <v>5</v>
      </c>
      <c r="AY120" s="21">
        <v>0.83150000000000002</v>
      </c>
      <c r="AZ120" s="21">
        <v>0.83540000000000003</v>
      </c>
      <c r="BA120" s="21">
        <v>0.84089999999999998</v>
      </c>
      <c r="BB120" s="21">
        <v>0.84799999999999998</v>
      </c>
      <c r="BC120" s="21">
        <v>0</v>
      </c>
      <c r="BD120" s="21">
        <v>0</v>
      </c>
      <c r="BF120" s="21">
        <v>91.38</v>
      </c>
      <c r="BG120" s="21">
        <v>91.63</v>
      </c>
      <c r="BH120" s="21">
        <v>103.71</v>
      </c>
      <c r="BI120" s="21">
        <v>104.23</v>
      </c>
      <c r="BJ120" s="21">
        <v>0</v>
      </c>
      <c r="BK120" s="21">
        <v>0</v>
      </c>
      <c r="BM120" s="22">
        <v>109.8977751052315</v>
      </c>
      <c r="BN120" s="22">
        <v>109.68398372037346</v>
      </c>
      <c r="BO120" s="22">
        <v>123.3321441312879</v>
      </c>
      <c r="BP120" s="22">
        <v>122.91273584905662</v>
      </c>
      <c r="BQ120" s="22" t="s">
        <v>5</v>
      </c>
      <c r="BR120" s="22" t="s">
        <v>5</v>
      </c>
      <c r="BT120" s="21">
        <v>31.868500000000004</v>
      </c>
      <c r="BU120" s="21">
        <v>30.364600000000003</v>
      </c>
      <c r="BV120" s="21">
        <v>31.159099999999995</v>
      </c>
      <c r="BW120" s="21">
        <v>31.452000000000005</v>
      </c>
      <c r="BX120" s="21"/>
      <c r="BY120" s="21"/>
      <c r="CA120" s="21">
        <v>674.55</v>
      </c>
      <c r="CB120" s="21">
        <v>626.27</v>
      </c>
      <c r="CC120" s="21">
        <v>662.46</v>
      </c>
      <c r="CD120" s="21">
        <v>634.6400000000001</v>
      </c>
      <c r="CE120" s="21"/>
      <c r="CF120" s="21"/>
      <c r="CH120" s="22">
        <v>21.166669281578983</v>
      </c>
      <c r="CI120" s="22">
        <v>20.625004116635818</v>
      </c>
      <c r="CJ120" s="22">
        <v>21.260562724854061</v>
      </c>
      <c r="CK120" s="22">
        <v>20.17804909067786</v>
      </c>
      <c r="CL120" s="22" t="s">
        <v>5</v>
      </c>
      <c r="CM120" s="22" t="s">
        <v>5</v>
      </c>
      <c r="CP120" s="22">
        <f t="shared" ref="CP120:CP129" si="316">AVERAGE(W120:Z120)</f>
        <v>31.451758047836304</v>
      </c>
      <c r="CQ120" s="22">
        <f t="shared" ref="CQ120:CQ129" si="317">AVERAGE(AR120:AU120)</f>
        <v>59.93656874039938</v>
      </c>
      <c r="CR120" s="22">
        <f t="shared" ref="CR120:CR129" si="318">AVERAGE(BM120:BP120)</f>
        <v>116.45665970148737</v>
      </c>
      <c r="CS120" s="22">
        <f t="shared" ref="CS120:CS129" si="319">AVERAGE(CH120:CK120)</f>
        <v>20.807571303436681</v>
      </c>
      <c r="CU120" s="22">
        <f t="shared" si="298"/>
        <v>39.128997436962699</v>
      </c>
      <c r="CV120" s="22">
        <f t="shared" si="299"/>
        <v>95.649088398050679</v>
      </c>
      <c r="CX120" s="23">
        <f t="shared" si="300"/>
        <v>1.8805172822115939</v>
      </c>
      <c r="CY120" s="23">
        <f t="shared" si="301"/>
        <v>4.5968405924555356</v>
      </c>
      <c r="DA120" s="22">
        <f t="shared" si="302"/>
        <v>41.2</v>
      </c>
      <c r="DB120" s="22">
        <f t="shared" si="303"/>
        <v>9.15</v>
      </c>
      <c r="DC120" s="22">
        <f t="shared" si="304"/>
        <v>0.83894999999999997</v>
      </c>
      <c r="DD120" s="22">
        <f t="shared" si="305"/>
        <v>31.21105</v>
      </c>
      <c r="DF120" s="22">
        <f t="shared" si="306"/>
        <v>-41.2</v>
      </c>
      <c r="DG120" s="22">
        <f t="shared" si="307"/>
        <v>-9.15</v>
      </c>
      <c r="DH120" s="22">
        <f t="shared" si="308"/>
        <v>-0.83894999999999997</v>
      </c>
      <c r="DI120" s="22">
        <f t="shared" si="309"/>
        <v>-31.21105</v>
      </c>
      <c r="DK120" s="22">
        <f t="shared" si="310"/>
        <v>-41.2</v>
      </c>
      <c r="DL120" s="22">
        <f t="shared" si="311"/>
        <v>-9.15</v>
      </c>
      <c r="DM120" s="22">
        <f t="shared" si="312"/>
        <v>-0.83894999999999997</v>
      </c>
      <c r="DN120" s="22">
        <f t="shared" si="313"/>
        <v>-31.21105</v>
      </c>
      <c r="DP120" s="32" t="s">
        <v>26</v>
      </c>
      <c r="DQ120" s="33" t="s">
        <v>55</v>
      </c>
      <c r="DR120" s="22">
        <f t="shared" si="314"/>
        <v>-358.03032654820873</v>
      </c>
      <c r="DS120" s="22">
        <f t="shared" si="314"/>
        <v>-80.244802711544608</v>
      </c>
      <c r="DT120" s="22">
        <f t="shared" si="315"/>
        <v>-438.27512925975333</v>
      </c>
      <c r="DV120">
        <f t="shared" si="249"/>
        <v>0</v>
      </c>
    </row>
    <row r="121" spans="4:128" x14ac:dyDescent="0.3">
      <c r="D121" t="str">
        <f t="shared" si="248"/>
        <v>21_Херсон</v>
      </c>
      <c r="F121" s="32" t="s">
        <v>27</v>
      </c>
      <c r="G121" s="33" t="s">
        <v>56</v>
      </c>
      <c r="H121" t="s">
        <v>17</v>
      </c>
      <c r="I121" s="21">
        <v>4.5999999999999996</v>
      </c>
      <c r="J121" s="21">
        <v>4.8</v>
      </c>
      <c r="K121" s="21">
        <v>4.9000000000000004</v>
      </c>
      <c r="L121" s="21">
        <v>4.5999999999999996</v>
      </c>
      <c r="M121" s="21">
        <v>0</v>
      </c>
      <c r="N121" s="21">
        <v>0</v>
      </c>
      <c r="P121" s="21">
        <v>116.53</v>
      </c>
      <c r="Q121" s="21">
        <v>112.93</v>
      </c>
      <c r="R121" s="21">
        <v>113.66</v>
      </c>
      <c r="S121" s="21">
        <v>92.5</v>
      </c>
      <c r="T121" s="21">
        <v>0</v>
      </c>
      <c r="U121" s="21">
        <v>0</v>
      </c>
      <c r="W121" s="22">
        <v>25.332608695652176</v>
      </c>
      <c r="X121" s="22">
        <v>23.527083333333337</v>
      </c>
      <c r="Y121" s="22">
        <v>23.195918367346938</v>
      </c>
      <c r="Z121" s="22">
        <v>20.108695652173914</v>
      </c>
      <c r="AA121" s="22" t="s">
        <v>5</v>
      </c>
      <c r="AB121" s="22" t="s">
        <v>5</v>
      </c>
      <c r="AD121" s="21">
        <v>0.4</v>
      </c>
      <c r="AE121" s="21">
        <v>0.5</v>
      </c>
      <c r="AF121" s="21">
        <v>0.5</v>
      </c>
      <c r="AG121" s="21">
        <v>0.4</v>
      </c>
      <c r="AH121" s="21">
        <v>9.8686491077791696E-18</v>
      </c>
      <c r="AI121" s="21">
        <v>0</v>
      </c>
      <c r="AK121" s="21">
        <v>10.72</v>
      </c>
      <c r="AL121" s="21">
        <v>17.57</v>
      </c>
      <c r="AM121" s="21">
        <v>14.100000000000001</v>
      </c>
      <c r="AN121" s="21">
        <v>8.66</v>
      </c>
      <c r="AO121" s="21">
        <v>0.32222222222222274</v>
      </c>
      <c r="AP121" s="21">
        <v>0</v>
      </c>
      <c r="AR121" s="22">
        <v>26.8</v>
      </c>
      <c r="AS121" s="22">
        <v>35.14</v>
      </c>
      <c r="AT121" s="22">
        <v>28.200000000000003</v>
      </c>
      <c r="AU121" s="22">
        <v>21.65</v>
      </c>
      <c r="AV121" s="41"/>
      <c r="AW121" s="22" t="s">
        <v>5</v>
      </c>
      <c r="AY121" s="21">
        <v>0</v>
      </c>
      <c r="AZ121" s="21">
        <v>0</v>
      </c>
      <c r="BA121" s="21">
        <v>0</v>
      </c>
      <c r="BB121" s="21">
        <v>0</v>
      </c>
      <c r="BC121" s="21">
        <v>0</v>
      </c>
      <c r="BD121" s="21">
        <v>0</v>
      </c>
      <c r="BF121" s="21">
        <v>0</v>
      </c>
      <c r="BG121" s="21">
        <v>0</v>
      </c>
      <c r="BH121" s="21">
        <v>0</v>
      </c>
      <c r="BI121" s="21">
        <v>0</v>
      </c>
      <c r="BJ121" s="21">
        <v>0</v>
      </c>
      <c r="BK121" s="21">
        <v>0</v>
      </c>
      <c r="BM121" s="22" t="s">
        <v>5</v>
      </c>
      <c r="BN121" s="22" t="s">
        <v>5</v>
      </c>
      <c r="BO121" s="22" t="s">
        <v>5</v>
      </c>
      <c r="BP121" s="22" t="s">
        <v>5</v>
      </c>
      <c r="BQ121" s="22" t="s">
        <v>5</v>
      </c>
      <c r="BR121" s="22" t="s">
        <v>5</v>
      </c>
      <c r="BT121" s="21">
        <v>4.1999999999999993</v>
      </c>
      <c r="BU121" s="21">
        <v>4.3</v>
      </c>
      <c r="BV121" s="21">
        <v>4.4000000000000004</v>
      </c>
      <c r="BW121" s="21">
        <v>4.1999999999999993</v>
      </c>
      <c r="BX121" s="21"/>
      <c r="BY121" s="21">
        <v>0</v>
      </c>
      <c r="CA121" s="21">
        <v>105.81</v>
      </c>
      <c r="CB121" s="21">
        <v>95.360000000000014</v>
      </c>
      <c r="CC121" s="21">
        <v>99.56</v>
      </c>
      <c r="CD121" s="21">
        <v>83.84</v>
      </c>
      <c r="CE121" s="21"/>
      <c r="CF121" s="21">
        <v>0</v>
      </c>
      <c r="CH121" s="22">
        <v>25.192857142857147</v>
      </c>
      <c r="CI121" s="22">
        <v>22.176744186046516</v>
      </c>
      <c r="CJ121" s="22">
        <v>22.627272727272725</v>
      </c>
      <c r="CK121" s="22">
        <v>19.961904761904766</v>
      </c>
      <c r="CL121" s="41"/>
      <c r="CM121" s="22" t="s">
        <v>5</v>
      </c>
      <c r="CP121" s="22">
        <f t="shared" si="316"/>
        <v>23.041076512126594</v>
      </c>
      <c r="CQ121" s="22">
        <f t="shared" si="317"/>
        <v>27.947499999999998</v>
      </c>
      <c r="CR121" s="22" t="e">
        <f t="shared" si="318"/>
        <v>#DIV/0!</v>
      </c>
      <c r="CS121" s="22">
        <f t="shared" si="319"/>
        <v>22.489694704520286</v>
      </c>
      <c r="CU121" s="22">
        <f t="shared" si="298"/>
        <v>5.4578052954797123</v>
      </c>
      <c r="CV121" s="22" t="e">
        <f t="shared" si="299"/>
        <v>#DIV/0!</v>
      </c>
      <c r="CX121" s="23">
        <f t="shared" si="300"/>
        <v>0.24268027499647329</v>
      </c>
      <c r="CY121" s="23" t="e">
        <f t="shared" si="301"/>
        <v>#DIV/0!</v>
      </c>
      <c r="DA121" s="22">
        <f t="shared" si="302"/>
        <v>4.7249999999999996</v>
      </c>
      <c r="DB121" s="22">
        <f t="shared" si="303"/>
        <v>0.44999999999999996</v>
      </c>
      <c r="DC121" s="22">
        <f t="shared" si="304"/>
        <v>0</v>
      </c>
      <c r="DD121" s="22">
        <f t="shared" si="305"/>
        <v>4.2750000000000004</v>
      </c>
      <c r="DF121" s="22">
        <f t="shared" si="306"/>
        <v>-4.7249999999999996</v>
      </c>
      <c r="DG121" s="22">
        <f t="shared" si="307"/>
        <v>-0.44999999999999996</v>
      </c>
      <c r="DH121" s="22">
        <f t="shared" si="308"/>
        <v>0</v>
      </c>
      <c r="DI121" s="22">
        <f t="shared" si="309"/>
        <v>-4.2750000000000004</v>
      </c>
      <c r="DK121" s="22">
        <f t="shared" si="310"/>
        <v>-4.7249999999999996</v>
      </c>
      <c r="DL121" s="22">
        <f t="shared" si="311"/>
        <v>-0.44999999999999996</v>
      </c>
      <c r="DM121" s="22">
        <f t="shared" si="312"/>
        <v>0</v>
      </c>
      <c r="DN121" s="22">
        <f t="shared" si="313"/>
        <v>-4.2750000000000004</v>
      </c>
      <c r="DP121" s="32" t="s">
        <v>27</v>
      </c>
      <c r="DQ121" s="33" t="s">
        <v>56</v>
      </c>
      <c r="DR121" s="22">
        <f t="shared" si="314"/>
        <v>-2.4560123829658704</v>
      </c>
      <c r="DS121" s="22">
        <f t="shared" si="314"/>
        <v>0</v>
      </c>
      <c r="DT121" s="22">
        <f t="shared" si="315"/>
        <v>-2.4560123829658704</v>
      </c>
      <c r="DV121">
        <f t="shared" si="249"/>
        <v>171.83882783882783</v>
      </c>
      <c r="DX121" s="1">
        <f t="shared" ref="DX121:DX129" si="320">DV121*DT121*0.001</f>
        <v>-0.42203828904650148</v>
      </c>
    </row>
    <row r="122" spans="4:128" x14ac:dyDescent="0.3">
      <c r="D122" t="str">
        <f t="shared" si="248"/>
        <v>21_Херсон</v>
      </c>
      <c r="F122" s="32" t="s">
        <v>28</v>
      </c>
      <c r="G122" s="33" t="s">
        <v>57</v>
      </c>
      <c r="H122" t="s">
        <v>17</v>
      </c>
      <c r="I122" s="21">
        <v>2.8</v>
      </c>
      <c r="J122" s="21">
        <v>3</v>
      </c>
      <c r="K122" s="21">
        <v>3</v>
      </c>
      <c r="L122" s="21">
        <v>3</v>
      </c>
      <c r="M122" s="21">
        <v>0</v>
      </c>
      <c r="N122" s="21">
        <v>0</v>
      </c>
      <c r="P122" s="21">
        <v>99.98</v>
      </c>
      <c r="Q122" s="21">
        <v>114.54000000000002</v>
      </c>
      <c r="R122" s="21">
        <v>119.87</v>
      </c>
      <c r="S122" s="21">
        <v>119.61</v>
      </c>
      <c r="T122" s="21">
        <v>0</v>
      </c>
      <c r="U122" s="21">
        <v>0</v>
      </c>
      <c r="W122" s="22">
        <v>35.707142857142863</v>
      </c>
      <c r="X122" s="22">
        <v>38.180000000000007</v>
      </c>
      <c r="Y122" s="22">
        <v>39.956666666666671</v>
      </c>
      <c r="Z122" s="22">
        <v>39.869999999999997</v>
      </c>
      <c r="AA122" s="22" t="s">
        <v>5</v>
      </c>
      <c r="AB122" s="22" t="s">
        <v>5</v>
      </c>
      <c r="AD122" s="21">
        <v>0.1</v>
      </c>
      <c r="AE122" s="21">
        <v>0.1</v>
      </c>
      <c r="AF122" s="21">
        <v>0.1</v>
      </c>
      <c r="AG122" s="21">
        <v>0.1</v>
      </c>
      <c r="AH122" s="21">
        <v>0</v>
      </c>
      <c r="AI122" s="21">
        <v>0</v>
      </c>
      <c r="AK122" s="21">
        <v>4.6399999999999997</v>
      </c>
      <c r="AL122" s="21">
        <v>2.91</v>
      </c>
      <c r="AM122" s="21">
        <v>3.41</v>
      </c>
      <c r="AN122" s="21">
        <v>3.23</v>
      </c>
      <c r="AO122" s="21">
        <v>0</v>
      </c>
      <c r="AP122" s="21">
        <v>0</v>
      </c>
      <c r="AR122" s="22">
        <v>46.399999999999991</v>
      </c>
      <c r="AS122" s="22">
        <v>29.1</v>
      </c>
      <c r="AT122" s="22">
        <v>34.1</v>
      </c>
      <c r="AU122" s="22">
        <v>32.299999999999997</v>
      </c>
      <c r="AV122" s="22" t="s">
        <v>5</v>
      </c>
      <c r="AW122" s="22" t="s">
        <v>5</v>
      </c>
      <c r="AY122" s="21">
        <v>0.34329999999999999</v>
      </c>
      <c r="AZ122" s="21">
        <v>0.34589999999999999</v>
      </c>
      <c r="BA122" s="21">
        <v>0.34560000000000002</v>
      </c>
      <c r="BB122" s="21">
        <v>0.34760000000000002</v>
      </c>
      <c r="BC122" s="21">
        <v>0</v>
      </c>
      <c r="BD122" s="21">
        <v>0</v>
      </c>
      <c r="BF122" s="21">
        <v>42.45</v>
      </c>
      <c r="BG122" s="21">
        <v>42.79</v>
      </c>
      <c r="BH122" s="21">
        <v>47.830000000000005</v>
      </c>
      <c r="BI122" s="21">
        <v>47.910000000000004</v>
      </c>
      <c r="BJ122" s="21">
        <v>0</v>
      </c>
      <c r="BK122" s="21">
        <v>0</v>
      </c>
      <c r="BM122" s="22">
        <v>123.65278182347802</v>
      </c>
      <c r="BN122" s="22">
        <v>123.70627348944782</v>
      </c>
      <c r="BO122" s="22">
        <v>138.39699074074076</v>
      </c>
      <c r="BP122" s="22">
        <v>137.83084004602992</v>
      </c>
      <c r="BQ122" s="22" t="s">
        <v>5</v>
      </c>
      <c r="BR122" s="22" t="s">
        <v>5</v>
      </c>
      <c r="BT122" s="21">
        <v>2.3566999999999996</v>
      </c>
      <c r="BU122" s="21">
        <v>2.5541</v>
      </c>
      <c r="BV122" s="21">
        <v>2.5543999999999998</v>
      </c>
      <c r="BW122" s="21">
        <v>2.5524</v>
      </c>
      <c r="BX122" s="21">
        <v>0</v>
      </c>
      <c r="BY122" s="21">
        <v>0</v>
      </c>
      <c r="CA122" s="21">
        <v>52.89</v>
      </c>
      <c r="CB122" s="21">
        <v>68.840000000000032</v>
      </c>
      <c r="CC122" s="21">
        <v>68.63</v>
      </c>
      <c r="CD122" s="21">
        <v>68.47</v>
      </c>
      <c r="CE122" s="21">
        <v>0</v>
      </c>
      <c r="CF122" s="21">
        <v>0</v>
      </c>
      <c r="CH122" s="22">
        <v>22.44239826876565</v>
      </c>
      <c r="CI122" s="22">
        <v>26.95274264907405</v>
      </c>
      <c r="CJ122" s="22">
        <v>26.867366113373006</v>
      </c>
      <c r="CK122" s="22">
        <v>26.825732643786239</v>
      </c>
      <c r="CL122" s="22" t="s">
        <v>5</v>
      </c>
      <c r="CM122" s="22" t="s">
        <v>5</v>
      </c>
      <c r="CP122" s="22">
        <f t="shared" si="316"/>
        <v>38.428452380952386</v>
      </c>
      <c r="CQ122" s="22">
        <f t="shared" si="317"/>
        <v>35.474999999999994</v>
      </c>
      <c r="CR122" s="22">
        <f t="shared" si="318"/>
        <v>130.89672152492415</v>
      </c>
      <c r="CS122" s="22">
        <f t="shared" si="319"/>
        <v>25.772059918749736</v>
      </c>
      <c r="CU122" s="22">
        <f t="shared" si="298"/>
        <v>9.702940081250258</v>
      </c>
      <c r="CV122" s="22">
        <f t="shared" si="299"/>
        <v>105.12466160617441</v>
      </c>
      <c r="CX122" s="23">
        <f t="shared" si="300"/>
        <v>0.37649066903616646</v>
      </c>
      <c r="CY122" s="23">
        <f t="shared" si="301"/>
        <v>4.0790166536006662</v>
      </c>
      <c r="DA122" s="22">
        <f t="shared" si="302"/>
        <v>2.95</v>
      </c>
      <c r="DB122" s="22">
        <f t="shared" si="303"/>
        <v>0.1</v>
      </c>
      <c r="DC122" s="22">
        <f t="shared" si="304"/>
        <v>0.34560000000000002</v>
      </c>
      <c r="DD122" s="22">
        <f t="shared" si="305"/>
        <v>2.5044</v>
      </c>
      <c r="DF122" s="22">
        <f t="shared" si="306"/>
        <v>-2.95</v>
      </c>
      <c r="DG122" s="22">
        <f t="shared" si="307"/>
        <v>-0.1</v>
      </c>
      <c r="DH122" s="22">
        <f t="shared" si="308"/>
        <v>-0.34560000000000002</v>
      </c>
      <c r="DI122" s="22">
        <f t="shared" si="309"/>
        <v>-2.5044</v>
      </c>
      <c r="DK122" s="22">
        <f t="shared" si="310"/>
        <v>-2.95</v>
      </c>
      <c r="DL122" s="22">
        <f t="shared" si="311"/>
        <v>-0.1</v>
      </c>
      <c r="DM122" s="22">
        <f t="shared" si="312"/>
        <v>-0.34560000000000002</v>
      </c>
      <c r="DN122" s="22">
        <f t="shared" si="313"/>
        <v>-2.5044</v>
      </c>
      <c r="DP122" s="32" t="s">
        <v>28</v>
      </c>
      <c r="DQ122" s="33" t="s">
        <v>57</v>
      </c>
      <c r="DR122" s="22">
        <f t="shared" si="314"/>
        <v>-0.97029400812502586</v>
      </c>
      <c r="DS122" s="22">
        <f t="shared" si="314"/>
        <v>-36.331083051093877</v>
      </c>
      <c r="DT122" s="22">
        <f t="shared" si="315"/>
        <v>-37.3013770592189</v>
      </c>
      <c r="DV122">
        <f t="shared" si="249"/>
        <v>975.75824175824175</v>
      </c>
      <c r="DX122" s="1">
        <f t="shared" si="320"/>
        <v>-36.397126094464653</v>
      </c>
    </row>
    <row r="123" spans="4:128" x14ac:dyDescent="0.3">
      <c r="D123" t="str">
        <f t="shared" si="248"/>
        <v>21_Херсон</v>
      </c>
      <c r="F123" s="32" t="s">
        <v>29</v>
      </c>
      <c r="G123" s="33" t="s">
        <v>58</v>
      </c>
      <c r="H123" t="s">
        <v>17</v>
      </c>
      <c r="I123" s="21">
        <v>14.6</v>
      </c>
      <c r="J123" s="21">
        <v>13.1</v>
      </c>
      <c r="K123" s="21">
        <v>13.3</v>
      </c>
      <c r="L123" s="21">
        <v>14</v>
      </c>
      <c r="M123" s="21">
        <v>0</v>
      </c>
      <c r="N123" s="21">
        <v>0</v>
      </c>
      <c r="P123" s="21">
        <v>703.75</v>
      </c>
      <c r="Q123" s="21">
        <v>677.63000000000011</v>
      </c>
      <c r="R123" s="21">
        <v>651.83000000000004</v>
      </c>
      <c r="S123" s="21">
        <v>676.6</v>
      </c>
      <c r="T123" s="21">
        <v>0</v>
      </c>
      <c r="U123" s="21">
        <v>0</v>
      </c>
      <c r="W123" s="22">
        <v>48.202054794520549</v>
      </c>
      <c r="X123" s="22">
        <v>51.727480916030544</v>
      </c>
      <c r="Y123" s="22">
        <v>49.009774436090225</v>
      </c>
      <c r="Z123" s="22">
        <v>48.328571428571429</v>
      </c>
      <c r="AA123" s="22" t="s">
        <v>5</v>
      </c>
      <c r="AB123" s="22" t="s">
        <v>5</v>
      </c>
      <c r="AD123" s="21">
        <v>5</v>
      </c>
      <c r="AE123" s="21">
        <v>5.4</v>
      </c>
      <c r="AF123" s="21">
        <v>5.3</v>
      </c>
      <c r="AG123" s="21">
        <v>5.3</v>
      </c>
      <c r="AH123" s="21">
        <v>0</v>
      </c>
      <c r="AI123" s="21">
        <v>0</v>
      </c>
      <c r="AK123" s="21">
        <v>426.78000000000003</v>
      </c>
      <c r="AL123" s="21">
        <v>443.98</v>
      </c>
      <c r="AM123" s="21">
        <v>403.95000000000005</v>
      </c>
      <c r="AN123" s="21">
        <v>406.49</v>
      </c>
      <c r="AO123" s="21">
        <v>0</v>
      </c>
      <c r="AP123" s="21">
        <v>0</v>
      </c>
      <c r="AR123" s="22">
        <v>85.356000000000009</v>
      </c>
      <c r="AS123" s="22">
        <v>82.218518518518522</v>
      </c>
      <c r="AT123" s="22">
        <v>76.216981132075489</v>
      </c>
      <c r="AU123" s="22">
        <v>76.696226415094344</v>
      </c>
      <c r="AV123" s="22" t="s">
        <v>5</v>
      </c>
      <c r="AW123" s="22" t="s">
        <v>5</v>
      </c>
      <c r="AY123" s="21">
        <v>0.31610000000000005</v>
      </c>
      <c r="AZ123" s="21">
        <v>0.31730000000000003</v>
      </c>
      <c r="BA123" s="21">
        <v>0.32010000000000005</v>
      </c>
      <c r="BB123" s="21">
        <v>0.32160000000000005</v>
      </c>
      <c r="BC123" s="21">
        <v>0</v>
      </c>
      <c r="BD123" s="21">
        <v>0</v>
      </c>
      <c r="BF123" s="21">
        <v>36.04</v>
      </c>
      <c r="BG123" s="21">
        <v>35.89</v>
      </c>
      <c r="BH123" s="21">
        <v>41.59</v>
      </c>
      <c r="BI123" s="21">
        <v>41.800000000000004</v>
      </c>
      <c r="BJ123" s="21">
        <v>0</v>
      </c>
      <c r="BK123" s="21">
        <v>0</v>
      </c>
      <c r="BM123" s="22">
        <v>114.01455235684908</v>
      </c>
      <c r="BN123" s="22">
        <v>113.11062086353608</v>
      </c>
      <c r="BO123" s="22">
        <v>129.92814745392064</v>
      </c>
      <c r="BP123" s="22">
        <v>129.97512437810946</v>
      </c>
      <c r="BQ123" s="22" t="s">
        <v>5</v>
      </c>
      <c r="BR123" s="22" t="s">
        <v>5</v>
      </c>
      <c r="BT123" s="21">
        <v>9.2838999999999992</v>
      </c>
      <c r="BU123" s="21">
        <v>7.3826999999999989</v>
      </c>
      <c r="BV123" s="21">
        <v>7.6798999999999999</v>
      </c>
      <c r="BW123" s="21">
        <v>8.3783999999999992</v>
      </c>
      <c r="BX123" s="21">
        <v>0</v>
      </c>
      <c r="BY123" s="21">
        <v>0</v>
      </c>
      <c r="CA123" s="21">
        <v>240.92999999999998</v>
      </c>
      <c r="CB123" s="21">
        <v>197.7600000000001</v>
      </c>
      <c r="CC123" s="21">
        <v>206.29</v>
      </c>
      <c r="CD123" s="21">
        <v>228.31</v>
      </c>
      <c r="CE123" s="21">
        <v>0</v>
      </c>
      <c r="CF123" s="21">
        <v>0</v>
      </c>
      <c r="CH123" s="22">
        <v>25.951378192354507</v>
      </c>
      <c r="CI123" s="22">
        <v>26.7869478646024</v>
      </c>
      <c r="CJ123" s="22">
        <v>26.861026836286928</v>
      </c>
      <c r="CK123" s="22">
        <v>27.249832903657026</v>
      </c>
      <c r="CL123" s="22" t="s">
        <v>5</v>
      </c>
      <c r="CM123" s="22" t="s">
        <v>5</v>
      </c>
      <c r="CP123" s="22">
        <f t="shared" si="316"/>
        <v>49.316970393803189</v>
      </c>
      <c r="CQ123" s="22">
        <f t="shared" si="317"/>
        <v>80.12193151642208</v>
      </c>
      <c r="CR123" s="22">
        <f t="shared" si="318"/>
        <v>121.75711126310382</v>
      </c>
      <c r="CS123" s="22">
        <f t="shared" si="319"/>
        <v>26.712296449225214</v>
      </c>
      <c r="CU123" s="22">
        <f t="shared" si="298"/>
        <v>53.409635067196866</v>
      </c>
      <c r="CV123" s="22">
        <f t="shared" si="299"/>
        <v>95.044814813878617</v>
      </c>
      <c r="CX123" s="23">
        <f t="shared" si="300"/>
        <v>1.9994400394858602</v>
      </c>
      <c r="CY123" s="23">
        <f t="shared" si="301"/>
        <v>3.5580922439424101</v>
      </c>
      <c r="DA123" s="22">
        <f t="shared" si="302"/>
        <v>13.75</v>
      </c>
      <c r="DB123" s="22">
        <f t="shared" si="303"/>
        <v>5.25</v>
      </c>
      <c r="DC123" s="22">
        <f t="shared" si="304"/>
        <v>0.31877500000000003</v>
      </c>
      <c r="DD123" s="22">
        <f t="shared" si="305"/>
        <v>8.1812249999999995</v>
      </c>
      <c r="DF123" s="22">
        <f t="shared" si="306"/>
        <v>-13.75</v>
      </c>
      <c r="DG123" s="22">
        <f t="shared" si="307"/>
        <v>-5.25</v>
      </c>
      <c r="DH123" s="22">
        <f t="shared" si="308"/>
        <v>-0.31877500000000003</v>
      </c>
      <c r="DI123" s="22">
        <f t="shared" si="309"/>
        <v>-8.1812249999999995</v>
      </c>
      <c r="DK123" s="22">
        <f t="shared" si="310"/>
        <v>-13.75</v>
      </c>
      <c r="DL123" s="22">
        <f t="shared" si="311"/>
        <v>-5.25</v>
      </c>
      <c r="DM123" s="22">
        <f t="shared" si="312"/>
        <v>-0.31877500000000003</v>
      </c>
      <c r="DN123" s="22">
        <f t="shared" si="313"/>
        <v>-8.1812249999999995</v>
      </c>
      <c r="DP123" s="32" t="s">
        <v>29</v>
      </c>
      <c r="DQ123" s="33" t="s">
        <v>58</v>
      </c>
      <c r="DR123" s="22">
        <f t="shared" si="314"/>
        <v>-280.40058410278357</v>
      </c>
      <c r="DS123" s="22">
        <f t="shared" si="314"/>
        <v>-30.297910842294158</v>
      </c>
      <c r="DT123" s="22">
        <f t="shared" si="315"/>
        <v>-310.69849494507775</v>
      </c>
      <c r="DV123">
        <f t="shared" si="249"/>
        <v>181.1098901098905</v>
      </c>
      <c r="DX123" s="1">
        <f t="shared" si="320"/>
        <v>-56.270570276811398</v>
      </c>
    </row>
    <row r="124" spans="4:128" x14ac:dyDescent="0.3">
      <c r="D124" t="str">
        <f t="shared" si="248"/>
        <v>21_Херсон</v>
      </c>
      <c r="F124" s="32" t="s">
        <v>30</v>
      </c>
      <c r="G124" s="33" t="s">
        <v>59</v>
      </c>
      <c r="H124" t="s">
        <v>17</v>
      </c>
      <c r="I124" s="21">
        <v>4.5999999999999996</v>
      </c>
      <c r="J124" s="21">
        <v>4.7</v>
      </c>
      <c r="K124" s="21">
        <v>4.9000000000000004</v>
      </c>
      <c r="L124" s="21">
        <v>4.4000000000000004</v>
      </c>
      <c r="M124" s="21">
        <v>0</v>
      </c>
      <c r="N124" s="21">
        <v>0</v>
      </c>
      <c r="P124" s="21">
        <v>94.73</v>
      </c>
      <c r="Q124" s="21">
        <v>114.35000000000001</v>
      </c>
      <c r="R124" s="21">
        <v>128.83000000000001</v>
      </c>
      <c r="S124" s="21">
        <v>88.670000000000016</v>
      </c>
      <c r="T124" s="21">
        <v>0</v>
      </c>
      <c r="U124" s="21">
        <v>0</v>
      </c>
      <c r="W124" s="22">
        <v>20.593478260869567</v>
      </c>
      <c r="X124" s="22">
        <v>24.329787234042556</v>
      </c>
      <c r="Y124" s="22">
        <v>26.291836734693877</v>
      </c>
      <c r="Z124" s="22">
        <v>20.152272727272731</v>
      </c>
      <c r="AA124" s="22" t="s">
        <v>5</v>
      </c>
      <c r="AB124" s="22" t="s">
        <v>5</v>
      </c>
      <c r="AD124" s="21">
        <v>1.6</v>
      </c>
      <c r="AE124" s="21">
        <v>1.7</v>
      </c>
      <c r="AF124" s="21">
        <v>1.6</v>
      </c>
      <c r="AG124" s="21">
        <v>1.3</v>
      </c>
      <c r="AH124" s="21">
        <v>1.4285714285714292E-2</v>
      </c>
      <c r="AI124" s="21">
        <v>0</v>
      </c>
      <c r="AK124" s="21">
        <v>45.79</v>
      </c>
      <c r="AL124" s="21">
        <v>61.48</v>
      </c>
      <c r="AM124" s="21">
        <v>63.629999999999995</v>
      </c>
      <c r="AN124" s="21">
        <v>32.730000000000004</v>
      </c>
      <c r="AO124" s="21">
        <v>0.19857142857142907</v>
      </c>
      <c r="AP124" s="21">
        <v>0</v>
      </c>
      <c r="AR124" s="22">
        <v>28.618749999999999</v>
      </c>
      <c r="AS124" s="22">
        <v>36.164705882352941</v>
      </c>
      <c r="AT124" s="22">
        <v>39.768749999999997</v>
      </c>
      <c r="AU124" s="22">
        <v>25.176923076923078</v>
      </c>
      <c r="AV124" s="22">
        <v>13.900000000000029</v>
      </c>
      <c r="AW124" s="22" t="s">
        <v>5</v>
      </c>
      <c r="AY124" s="21">
        <v>1.37E-2</v>
      </c>
      <c r="AZ124" s="21">
        <v>1.3599999999999999E-2</v>
      </c>
      <c r="BA124" s="21">
        <v>1.3599999999999999E-2</v>
      </c>
      <c r="BB124" s="21">
        <v>1.3599999999999999E-2</v>
      </c>
      <c r="BC124" s="21">
        <v>0</v>
      </c>
      <c r="BD124" s="21">
        <v>0</v>
      </c>
      <c r="BF124" s="21">
        <v>0.38</v>
      </c>
      <c r="BG124" s="21">
        <v>0.38</v>
      </c>
      <c r="BH124" s="21">
        <v>0.51</v>
      </c>
      <c r="BI124" s="21">
        <v>0.52</v>
      </c>
      <c r="BJ124" s="21">
        <v>0</v>
      </c>
      <c r="BK124" s="21">
        <v>0</v>
      </c>
      <c r="BM124" s="22">
        <v>27.737226277372262</v>
      </c>
      <c r="BN124" s="22">
        <v>27.941176470588236</v>
      </c>
      <c r="BO124" s="22">
        <v>37.5</v>
      </c>
      <c r="BP124" s="22">
        <v>38.235294117647065</v>
      </c>
      <c r="BQ124" s="22" t="s">
        <v>5</v>
      </c>
      <c r="BR124" s="22" t="s">
        <v>5</v>
      </c>
      <c r="BT124" s="21">
        <v>2.9862999999999995</v>
      </c>
      <c r="BU124" s="21">
        <v>2.9864000000000002</v>
      </c>
      <c r="BV124" s="21">
        <v>3.2864000000000004</v>
      </c>
      <c r="BW124" s="21">
        <v>3.0864000000000007</v>
      </c>
      <c r="BX124" s="21"/>
      <c r="BY124" s="21">
        <v>0</v>
      </c>
      <c r="CA124" s="21">
        <v>48.56</v>
      </c>
      <c r="CB124" s="21">
        <v>52.490000000000009</v>
      </c>
      <c r="CC124" s="21">
        <v>64.690000000000012</v>
      </c>
      <c r="CD124" s="21">
        <v>55.420000000000009</v>
      </c>
      <c r="CE124" s="21"/>
      <c r="CF124" s="21">
        <v>0</v>
      </c>
      <c r="CH124" s="22">
        <v>16.260924890332522</v>
      </c>
      <c r="CI124" s="22">
        <v>17.576346102330568</v>
      </c>
      <c r="CJ124" s="22">
        <v>19.684152872444013</v>
      </c>
      <c r="CK124" s="22">
        <v>17.956194919647483</v>
      </c>
      <c r="CL124" s="22" t="s">
        <v>5</v>
      </c>
      <c r="CM124" s="22" t="s">
        <v>5</v>
      </c>
      <c r="CP124" s="22">
        <f t="shared" si="316"/>
        <v>22.841843739219684</v>
      </c>
      <c r="CQ124" s="22">
        <f t="shared" si="317"/>
        <v>32.432282239819003</v>
      </c>
      <c r="CR124" s="22">
        <f t="shared" si="318"/>
        <v>32.853424216401891</v>
      </c>
      <c r="CS124" s="22">
        <f t="shared" si="319"/>
        <v>17.869404696188649</v>
      </c>
      <c r="CU124" s="22">
        <f t="shared" si="298"/>
        <v>14.562877543630353</v>
      </c>
      <c r="CV124" s="22">
        <f t="shared" si="299"/>
        <v>14.984019520213241</v>
      </c>
      <c r="CX124" s="23">
        <f t="shared" si="300"/>
        <v>0.81496153851932507</v>
      </c>
      <c r="CY124" s="23">
        <f t="shared" si="301"/>
        <v>0.8385293060942971</v>
      </c>
      <c r="DA124" s="22">
        <f t="shared" si="302"/>
        <v>4.6500000000000004</v>
      </c>
      <c r="DB124" s="22">
        <f t="shared" si="303"/>
        <v>1.55</v>
      </c>
      <c r="DC124" s="22">
        <f t="shared" si="304"/>
        <v>1.3625E-2</v>
      </c>
      <c r="DD124" s="22">
        <f t="shared" si="305"/>
        <v>3.0863750000000003</v>
      </c>
      <c r="DF124" s="22">
        <f t="shared" si="306"/>
        <v>-4.6500000000000004</v>
      </c>
      <c r="DG124" s="22">
        <f t="shared" si="307"/>
        <v>-1.5357142857142858</v>
      </c>
      <c r="DH124" s="22">
        <f t="shared" si="308"/>
        <v>-1.3625E-2</v>
      </c>
      <c r="DI124" s="22">
        <f t="shared" si="309"/>
        <v>-3.0863750000000003</v>
      </c>
      <c r="DK124" s="22">
        <f t="shared" si="310"/>
        <v>-4.6500000000000004</v>
      </c>
      <c r="DL124" s="22">
        <f t="shared" si="311"/>
        <v>-1.55</v>
      </c>
      <c r="DM124" s="22">
        <f t="shared" si="312"/>
        <v>-1.3625E-2</v>
      </c>
      <c r="DN124" s="22">
        <f t="shared" si="313"/>
        <v>-3.0863750000000003</v>
      </c>
      <c r="DP124" s="32" t="s">
        <v>30</v>
      </c>
      <c r="DQ124" s="33" t="s">
        <v>59</v>
      </c>
      <c r="DR124" s="22">
        <f t="shared" si="314"/>
        <v>-22.572460192627048</v>
      </c>
      <c r="DS124" s="22">
        <f t="shared" si="314"/>
        <v>-0.20415726596290543</v>
      </c>
      <c r="DT124" s="22">
        <f t="shared" si="315"/>
        <v>-22.776617458589953</v>
      </c>
      <c r="DV124">
        <f t="shared" si="249"/>
        <v>166.13919413919416</v>
      </c>
      <c r="DX124" s="1">
        <f t="shared" si="320"/>
        <v>-3.7840888697868356</v>
      </c>
    </row>
    <row r="125" spans="4:128" x14ac:dyDescent="0.3">
      <c r="D125" t="str">
        <f t="shared" si="248"/>
        <v>21_Херсон</v>
      </c>
      <c r="F125" s="32" t="s">
        <v>31</v>
      </c>
      <c r="G125" s="33" t="s">
        <v>60</v>
      </c>
      <c r="H125" t="s">
        <v>17</v>
      </c>
      <c r="I125" s="21">
        <v>2.6</v>
      </c>
      <c r="J125" s="21">
        <v>2.9</v>
      </c>
      <c r="K125" s="21">
        <v>2.9</v>
      </c>
      <c r="L125" s="21">
        <v>2.6</v>
      </c>
      <c r="M125" s="21">
        <v>0</v>
      </c>
      <c r="N125" s="21">
        <v>0</v>
      </c>
      <c r="P125" s="21">
        <v>75.820000000000007</v>
      </c>
      <c r="Q125" s="21">
        <v>85.570000000000007</v>
      </c>
      <c r="R125" s="21">
        <v>82.89</v>
      </c>
      <c r="S125" s="21">
        <v>61.300000000000004</v>
      </c>
      <c r="T125" s="21">
        <v>0</v>
      </c>
      <c r="U125" s="21">
        <v>0</v>
      </c>
      <c r="W125" s="22">
        <v>29.161538461538463</v>
      </c>
      <c r="X125" s="22">
        <v>29.506896551724143</v>
      </c>
      <c r="Y125" s="22">
        <v>28.582758620689656</v>
      </c>
      <c r="Z125" s="22">
        <v>23.576923076923077</v>
      </c>
      <c r="AA125" s="22" t="s">
        <v>5</v>
      </c>
      <c r="AB125" s="22" t="s">
        <v>5</v>
      </c>
      <c r="AD125" s="21">
        <v>0.8</v>
      </c>
      <c r="AE125" s="21">
        <v>1.1000000000000001</v>
      </c>
      <c r="AF125" s="21">
        <v>1</v>
      </c>
      <c r="AG125" s="21">
        <v>0.7</v>
      </c>
      <c r="AH125" s="21">
        <v>0</v>
      </c>
      <c r="AI125" s="21">
        <v>0</v>
      </c>
      <c r="AK125" s="21">
        <v>36.760000000000005</v>
      </c>
      <c r="AL125" s="21">
        <v>46.28</v>
      </c>
      <c r="AM125" s="21">
        <v>41.960000000000008</v>
      </c>
      <c r="AN125" s="21">
        <v>24.51</v>
      </c>
      <c r="AO125" s="21">
        <v>0</v>
      </c>
      <c r="AP125" s="21">
        <v>0</v>
      </c>
      <c r="AR125" s="22">
        <v>45.95</v>
      </c>
      <c r="AS125" s="22">
        <v>42.072727272727271</v>
      </c>
      <c r="AT125" s="22">
        <v>41.960000000000008</v>
      </c>
      <c r="AU125" s="22">
        <v>35.01428571428572</v>
      </c>
      <c r="AV125" s="22" t="s">
        <v>5</v>
      </c>
      <c r="AW125" s="22" t="s">
        <v>5</v>
      </c>
      <c r="AY125" s="21">
        <v>0</v>
      </c>
      <c r="AZ125" s="21">
        <v>0</v>
      </c>
      <c r="BA125" s="21">
        <v>0</v>
      </c>
      <c r="BB125" s="21">
        <v>0</v>
      </c>
      <c r="BC125" s="21">
        <v>0</v>
      </c>
      <c r="BD125" s="21">
        <v>0</v>
      </c>
      <c r="BF125" s="21">
        <v>0</v>
      </c>
      <c r="BG125" s="21">
        <v>0</v>
      </c>
      <c r="BH125" s="21">
        <v>0</v>
      </c>
      <c r="BI125" s="21">
        <v>0</v>
      </c>
      <c r="BJ125" s="21">
        <v>0</v>
      </c>
      <c r="BK125" s="21">
        <v>0</v>
      </c>
      <c r="BM125" s="22" t="s">
        <v>5</v>
      </c>
      <c r="BN125" s="22" t="s">
        <v>5</v>
      </c>
      <c r="BO125" s="22" t="s">
        <v>5</v>
      </c>
      <c r="BP125" s="22" t="s">
        <v>5</v>
      </c>
      <c r="BQ125" s="22" t="s">
        <v>5</v>
      </c>
      <c r="BR125" s="22" t="s">
        <v>5</v>
      </c>
      <c r="BT125" s="21">
        <v>1.8</v>
      </c>
      <c r="BU125" s="21">
        <v>1.7999999999999998</v>
      </c>
      <c r="BV125" s="21">
        <v>1.9</v>
      </c>
      <c r="BW125" s="21">
        <v>1.9000000000000001</v>
      </c>
      <c r="BX125" s="21">
        <v>0</v>
      </c>
      <c r="BY125" s="21">
        <v>0</v>
      </c>
      <c r="CA125" s="21">
        <v>39.06</v>
      </c>
      <c r="CB125" s="21">
        <v>39.290000000000006</v>
      </c>
      <c r="CC125" s="21">
        <v>40.929999999999993</v>
      </c>
      <c r="CD125" s="21">
        <v>36.790000000000006</v>
      </c>
      <c r="CE125" s="21">
        <v>0</v>
      </c>
      <c r="CF125" s="21">
        <v>0</v>
      </c>
      <c r="CH125" s="22">
        <v>21.7</v>
      </c>
      <c r="CI125" s="22">
        <v>21.827777777777783</v>
      </c>
      <c r="CJ125" s="22">
        <v>21.542105263157893</v>
      </c>
      <c r="CK125" s="22">
        <v>19.363157894736844</v>
      </c>
      <c r="CL125" s="22" t="s">
        <v>5</v>
      </c>
      <c r="CM125" s="22" t="s">
        <v>5</v>
      </c>
      <c r="CP125" s="22">
        <f t="shared" si="316"/>
        <v>27.707029177718837</v>
      </c>
      <c r="CQ125" s="22">
        <f t="shared" si="317"/>
        <v>41.249253246753256</v>
      </c>
      <c r="CR125" s="22" t="e">
        <f t="shared" si="318"/>
        <v>#DIV/0!</v>
      </c>
      <c r="CS125" s="22">
        <f t="shared" si="319"/>
        <v>21.108260233918131</v>
      </c>
      <c r="CU125" s="22">
        <f t="shared" si="298"/>
        <v>20.140993012835125</v>
      </c>
      <c r="CV125" s="22" t="e">
        <f t="shared" si="299"/>
        <v>#DIV/0!</v>
      </c>
      <c r="CX125" s="23">
        <f t="shared" si="300"/>
        <v>0.95417589084254617</v>
      </c>
      <c r="CY125" s="23" t="e">
        <f t="shared" si="301"/>
        <v>#DIV/0!</v>
      </c>
      <c r="DA125" s="22">
        <f t="shared" si="302"/>
        <v>2.75</v>
      </c>
      <c r="DB125" s="22">
        <f t="shared" si="303"/>
        <v>0.90000000000000013</v>
      </c>
      <c r="DC125" s="22">
        <f t="shared" si="304"/>
        <v>0</v>
      </c>
      <c r="DD125" s="22">
        <f t="shared" si="305"/>
        <v>1.85</v>
      </c>
      <c r="DF125" s="22">
        <f t="shared" si="306"/>
        <v>-2.75</v>
      </c>
      <c r="DG125" s="22">
        <f t="shared" si="307"/>
        <v>-0.90000000000000013</v>
      </c>
      <c r="DH125" s="22">
        <f t="shared" si="308"/>
        <v>0</v>
      </c>
      <c r="DI125" s="22">
        <f t="shared" si="309"/>
        <v>-1.85</v>
      </c>
      <c r="DK125" s="22">
        <f t="shared" si="310"/>
        <v>-2.75</v>
      </c>
      <c r="DL125" s="22">
        <f t="shared" si="311"/>
        <v>-0.90000000000000013</v>
      </c>
      <c r="DM125" s="22">
        <f t="shared" si="312"/>
        <v>0</v>
      </c>
      <c r="DN125" s="22">
        <f t="shared" si="313"/>
        <v>-1.85</v>
      </c>
      <c r="DP125" s="32" t="s">
        <v>31</v>
      </c>
      <c r="DQ125" s="33" t="s">
        <v>60</v>
      </c>
      <c r="DR125" s="22">
        <f t="shared" si="314"/>
        <v>-18.126893711551617</v>
      </c>
      <c r="DS125" s="22">
        <f t="shared" si="314"/>
        <v>0</v>
      </c>
      <c r="DT125" s="22">
        <f t="shared" si="315"/>
        <v>-18.126893711551617</v>
      </c>
      <c r="DV125">
        <f t="shared" si="249"/>
        <v>166.38827838827837</v>
      </c>
      <c r="DX125" s="1">
        <f t="shared" si="320"/>
        <v>-3.0161026371923829</v>
      </c>
    </row>
    <row r="126" spans="4:128" x14ac:dyDescent="0.3">
      <c r="D126" t="str">
        <f t="shared" si="248"/>
        <v>21_Херсон</v>
      </c>
      <c r="F126" s="32" t="s">
        <v>32</v>
      </c>
      <c r="G126" s="33" t="s">
        <v>61</v>
      </c>
      <c r="H126" t="s">
        <v>17</v>
      </c>
      <c r="I126" s="21">
        <v>1.8</v>
      </c>
      <c r="J126" s="21">
        <v>2</v>
      </c>
      <c r="K126" s="21">
        <v>1.9</v>
      </c>
      <c r="L126" s="21">
        <v>1.8</v>
      </c>
      <c r="M126" s="21">
        <v>0</v>
      </c>
      <c r="N126" s="21">
        <v>0</v>
      </c>
      <c r="P126" s="21">
        <v>43.160000000000004</v>
      </c>
      <c r="Q126" s="21">
        <v>45.580000000000005</v>
      </c>
      <c r="R126" s="21">
        <v>43.45</v>
      </c>
      <c r="S126" s="21">
        <v>35.730000000000004</v>
      </c>
      <c r="T126" s="21">
        <v>0</v>
      </c>
      <c r="U126" s="21">
        <v>0</v>
      </c>
      <c r="W126" s="22">
        <v>23.977777777777778</v>
      </c>
      <c r="X126" s="22">
        <v>22.790000000000003</v>
      </c>
      <c r="Y126" s="22">
        <v>22.868421052631582</v>
      </c>
      <c r="Z126" s="22">
        <v>19.850000000000001</v>
      </c>
      <c r="AA126" s="22" t="s">
        <v>5</v>
      </c>
      <c r="AB126" s="22" t="s">
        <v>5</v>
      </c>
      <c r="AD126" s="21">
        <v>0.2</v>
      </c>
      <c r="AE126" s="21">
        <v>0.4</v>
      </c>
      <c r="AF126" s="21">
        <v>0.3</v>
      </c>
      <c r="AG126" s="21">
        <v>0.1</v>
      </c>
      <c r="AH126" s="21">
        <v>0</v>
      </c>
      <c r="AI126" s="21">
        <v>0</v>
      </c>
      <c r="AK126" s="21">
        <v>8.61</v>
      </c>
      <c r="AL126" s="21">
        <v>11.55</v>
      </c>
      <c r="AM126" s="21">
        <v>9.73</v>
      </c>
      <c r="AN126" s="21">
        <v>5.2700000000000005</v>
      </c>
      <c r="AO126" s="21">
        <v>0</v>
      </c>
      <c r="AP126" s="21">
        <v>0</v>
      </c>
      <c r="AR126" s="22">
        <v>43.05</v>
      </c>
      <c r="AS126" s="22">
        <v>28.875</v>
      </c>
      <c r="AT126" s="22">
        <v>32.433333333333337</v>
      </c>
      <c r="AU126" s="22">
        <v>52.7</v>
      </c>
      <c r="AV126" s="22" t="s">
        <v>5</v>
      </c>
      <c r="AW126" s="22" t="s">
        <v>5</v>
      </c>
      <c r="AY126" s="21">
        <v>0</v>
      </c>
      <c r="AZ126" s="21">
        <v>0</v>
      </c>
      <c r="BA126" s="21">
        <v>0</v>
      </c>
      <c r="BB126" s="21">
        <v>0</v>
      </c>
      <c r="BC126" s="21">
        <v>0</v>
      </c>
      <c r="BD126" s="21">
        <v>0</v>
      </c>
      <c r="BF126" s="21">
        <v>0</v>
      </c>
      <c r="BG126" s="21">
        <v>0</v>
      </c>
      <c r="BH126" s="21">
        <v>0</v>
      </c>
      <c r="BI126" s="21">
        <v>0</v>
      </c>
      <c r="BJ126" s="21">
        <v>0</v>
      </c>
      <c r="BK126" s="21">
        <v>0</v>
      </c>
      <c r="BM126" s="22" t="s">
        <v>5</v>
      </c>
      <c r="BN126" s="22" t="s">
        <v>5</v>
      </c>
      <c r="BO126" s="22" t="s">
        <v>5</v>
      </c>
      <c r="BP126" s="22" t="s">
        <v>5</v>
      </c>
      <c r="BQ126" s="22" t="s">
        <v>5</v>
      </c>
      <c r="BR126" s="22" t="s">
        <v>5</v>
      </c>
      <c r="BT126" s="21">
        <v>1.6</v>
      </c>
      <c r="BU126" s="21">
        <v>1.6</v>
      </c>
      <c r="BV126" s="21">
        <v>1.5999999999999999</v>
      </c>
      <c r="BW126" s="21">
        <v>1.7</v>
      </c>
      <c r="BX126" s="21">
        <v>0</v>
      </c>
      <c r="BY126" s="21">
        <v>0</v>
      </c>
      <c r="CA126" s="21">
        <v>34.550000000000004</v>
      </c>
      <c r="CB126" s="21">
        <v>34.03</v>
      </c>
      <c r="CC126" s="21">
        <v>33.72</v>
      </c>
      <c r="CD126" s="21">
        <v>30.460000000000004</v>
      </c>
      <c r="CE126" s="21">
        <v>0</v>
      </c>
      <c r="CF126" s="21">
        <v>0</v>
      </c>
      <c r="CH126" s="22">
        <v>21.59375</v>
      </c>
      <c r="CI126" s="22">
        <v>21.268750000000001</v>
      </c>
      <c r="CJ126" s="22">
        <v>21.074999999999999</v>
      </c>
      <c r="CK126" s="22">
        <v>17.917647058823533</v>
      </c>
      <c r="CL126" s="22" t="s">
        <v>5</v>
      </c>
      <c r="CM126" s="22" t="s">
        <v>5</v>
      </c>
      <c r="CP126" s="22">
        <f t="shared" si="316"/>
        <v>22.371549707602341</v>
      </c>
      <c r="CQ126" s="22">
        <f t="shared" si="317"/>
        <v>39.264583333333334</v>
      </c>
      <c r="CR126" s="22" t="e">
        <f t="shared" si="318"/>
        <v>#DIV/0!</v>
      </c>
      <c r="CS126" s="22">
        <f t="shared" si="319"/>
        <v>20.463786764705883</v>
      </c>
      <c r="CU126" s="22">
        <f t="shared" si="298"/>
        <v>18.800796568627451</v>
      </c>
      <c r="CV126" s="22" t="e">
        <f t="shared" si="299"/>
        <v>#DIV/0!</v>
      </c>
      <c r="CX126" s="23">
        <f t="shared" si="300"/>
        <v>0.91873497240761859</v>
      </c>
      <c r="CY126" s="23" t="e">
        <f t="shared" si="301"/>
        <v>#DIV/0!</v>
      </c>
      <c r="DA126" s="22">
        <f t="shared" si="302"/>
        <v>1.8749999999999998</v>
      </c>
      <c r="DB126" s="22">
        <f t="shared" si="303"/>
        <v>0.25000000000000006</v>
      </c>
      <c r="DC126" s="22">
        <f t="shared" si="304"/>
        <v>0</v>
      </c>
      <c r="DD126" s="22">
        <f t="shared" si="305"/>
        <v>1.625</v>
      </c>
      <c r="DF126" s="22">
        <f t="shared" si="306"/>
        <v>-1.8749999999999998</v>
      </c>
      <c r="DG126" s="22">
        <f t="shared" si="307"/>
        <v>-0.25000000000000006</v>
      </c>
      <c r="DH126" s="22">
        <f t="shared" si="308"/>
        <v>0</v>
      </c>
      <c r="DI126" s="22">
        <f t="shared" si="309"/>
        <v>-1.625</v>
      </c>
      <c r="DK126" s="22">
        <f t="shared" si="310"/>
        <v>-1.8749999999999998</v>
      </c>
      <c r="DL126" s="22">
        <f t="shared" si="311"/>
        <v>-0.25000000000000006</v>
      </c>
      <c r="DM126" s="22">
        <f t="shared" si="312"/>
        <v>0</v>
      </c>
      <c r="DN126" s="22">
        <f t="shared" si="313"/>
        <v>-1.625</v>
      </c>
      <c r="DP126" s="32" t="s">
        <v>32</v>
      </c>
      <c r="DQ126" s="33" t="s">
        <v>61</v>
      </c>
      <c r="DR126" s="22">
        <f t="shared" si="314"/>
        <v>-4.7001991421568636</v>
      </c>
      <c r="DS126" s="22">
        <f t="shared" si="314"/>
        <v>0</v>
      </c>
      <c r="DT126" s="22">
        <f t="shared" si="315"/>
        <v>-4.7001991421568636</v>
      </c>
      <c r="DV126">
        <f t="shared" si="249"/>
        <v>175.16483516483515</v>
      </c>
      <c r="DX126" s="1">
        <f t="shared" si="320"/>
        <v>-0.82330960797780661</v>
      </c>
    </row>
    <row r="127" spans="4:128" x14ac:dyDescent="0.3">
      <c r="D127" t="str">
        <f t="shared" si="248"/>
        <v>21_Херсон</v>
      </c>
      <c r="F127" s="32" t="s">
        <v>33</v>
      </c>
      <c r="G127" s="33" t="s">
        <v>62</v>
      </c>
      <c r="H127" t="s">
        <v>17</v>
      </c>
      <c r="I127" s="21">
        <v>0.1</v>
      </c>
      <c r="J127" s="21">
        <v>0.1</v>
      </c>
      <c r="K127" s="21">
        <v>0.1</v>
      </c>
      <c r="L127" s="21">
        <v>0.1</v>
      </c>
      <c r="M127" s="21">
        <v>0</v>
      </c>
      <c r="N127" s="21">
        <v>0</v>
      </c>
      <c r="P127" s="21">
        <v>2</v>
      </c>
      <c r="Q127" s="21">
        <v>1.9600000000000002</v>
      </c>
      <c r="R127" s="21">
        <v>2.08</v>
      </c>
      <c r="S127" s="21">
        <v>2.35</v>
      </c>
      <c r="T127" s="21">
        <v>0</v>
      </c>
      <c r="U127" s="21">
        <v>0</v>
      </c>
      <c r="W127" s="22">
        <v>20</v>
      </c>
      <c r="X127" s="22">
        <v>19.600000000000001</v>
      </c>
      <c r="Y127" s="22">
        <v>20.8</v>
      </c>
      <c r="Z127" s="22">
        <v>23.5</v>
      </c>
      <c r="AA127" s="22" t="s">
        <v>5</v>
      </c>
      <c r="AB127" s="22" t="s">
        <v>5</v>
      </c>
      <c r="AD127" s="21">
        <v>0</v>
      </c>
      <c r="AE127" s="21">
        <v>0</v>
      </c>
      <c r="AF127" s="21">
        <v>0</v>
      </c>
      <c r="AG127" s="21">
        <v>0</v>
      </c>
      <c r="AH127" s="21">
        <v>0</v>
      </c>
      <c r="AI127" s="21">
        <v>0</v>
      </c>
      <c r="AK127" s="21">
        <v>0</v>
      </c>
      <c r="AL127" s="21">
        <v>0</v>
      </c>
      <c r="AM127" s="21">
        <v>0</v>
      </c>
      <c r="AN127" s="21">
        <v>0</v>
      </c>
      <c r="AO127" s="21">
        <v>0</v>
      </c>
      <c r="AP127" s="21">
        <v>0</v>
      </c>
      <c r="AR127" s="22" t="s">
        <v>5</v>
      </c>
      <c r="AS127" s="22" t="s">
        <v>5</v>
      </c>
      <c r="AT127" s="22" t="s">
        <v>5</v>
      </c>
      <c r="AU127" s="22" t="s">
        <v>5</v>
      </c>
      <c r="AV127" s="22" t="s">
        <v>5</v>
      </c>
      <c r="AW127" s="22" t="s">
        <v>5</v>
      </c>
      <c r="AY127" s="21">
        <v>1.5800000000000002E-2</v>
      </c>
      <c r="AZ127" s="21">
        <v>1.5800000000000002E-2</v>
      </c>
      <c r="BA127" s="21">
        <v>1.9E-2</v>
      </c>
      <c r="BB127" s="21">
        <v>1.95E-2</v>
      </c>
      <c r="BC127" s="21">
        <v>0</v>
      </c>
      <c r="BD127" s="21">
        <v>0</v>
      </c>
      <c r="BF127" s="21">
        <v>1.1400000000000001</v>
      </c>
      <c r="BG127" s="21">
        <v>1.1300000000000001</v>
      </c>
      <c r="BH127" s="21">
        <v>1.31</v>
      </c>
      <c r="BI127" s="21">
        <v>1.35</v>
      </c>
      <c r="BJ127" s="21">
        <v>0</v>
      </c>
      <c r="BK127" s="21">
        <v>0</v>
      </c>
      <c r="BM127" s="22">
        <v>72.151898734177223</v>
      </c>
      <c r="BN127" s="22">
        <v>71.518987341772146</v>
      </c>
      <c r="BO127" s="22">
        <v>68.94736842105263</v>
      </c>
      <c r="BP127" s="22">
        <v>69.230769230769241</v>
      </c>
      <c r="BQ127" s="22" t="s">
        <v>5</v>
      </c>
      <c r="BR127" s="22" t="s">
        <v>5</v>
      </c>
      <c r="BT127" s="21">
        <v>8.4199999999999997E-2</v>
      </c>
      <c r="BU127" s="21">
        <v>8.4199999999999997E-2</v>
      </c>
      <c r="BV127" s="21">
        <v>8.1000000000000003E-2</v>
      </c>
      <c r="BW127" s="21">
        <v>8.0500000000000002E-2</v>
      </c>
      <c r="BX127" s="21">
        <v>0</v>
      </c>
      <c r="BY127" s="21">
        <v>0</v>
      </c>
      <c r="CA127" s="21">
        <v>0.85999999999999988</v>
      </c>
      <c r="CB127" s="21">
        <v>0.83000000000000007</v>
      </c>
      <c r="CC127" s="21">
        <v>0.77</v>
      </c>
      <c r="CD127" s="21">
        <v>1</v>
      </c>
      <c r="CE127" s="21">
        <v>0</v>
      </c>
      <c r="CF127" s="21">
        <v>0</v>
      </c>
      <c r="CH127" s="22">
        <v>10.213776722090261</v>
      </c>
      <c r="CI127" s="22">
        <v>9.8574821852731596</v>
      </c>
      <c r="CJ127" s="22">
        <v>9.5061728395061724</v>
      </c>
      <c r="CK127" s="22">
        <v>12.422360248447205</v>
      </c>
      <c r="CL127" s="22" t="s">
        <v>5</v>
      </c>
      <c r="CM127" s="22" t="s">
        <v>5</v>
      </c>
      <c r="CP127" s="22">
        <f t="shared" si="316"/>
        <v>20.975000000000001</v>
      </c>
      <c r="CQ127" s="22" t="e">
        <f t="shared" si="317"/>
        <v>#DIV/0!</v>
      </c>
      <c r="CR127" s="22">
        <f t="shared" si="318"/>
        <v>70.462255931942806</v>
      </c>
      <c r="CS127" s="22">
        <f t="shared" si="319"/>
        <v>10.499947998829199</v>
      </c>
      <c r="CU127" s="22" t="e">
        <f t="shared" si="298"/>
        <v>#DIV/0!</v>
      </c>
      <c r="CV127" s="22">
        <f t="shared" si="299"/>
        <v>59.962307933113607</v>
      </c>
      <c r="CX127" s="23" t="e">
        <f t="shared" si="300"/>
        <v>#DIV/0!</v>
      </c>
      <c r="CY127" s="23">
        <f t="shared" si="301"/>
        <v>5.7107242759487686</v>
      </c>
      <c r="DA127" s="22">
        <f t="shared" si="302"/>
        <v>0.1</v>
      </c>
      <c r="DB127" s="22">
        <f t="shared" si="303"/>
        <v>0</v>
      </c>
      <c r="DC127" s="22">
        <f t="shared" si="304"/>
        <v>1.7525000000000002E-2</v>
      </c>
      <c r="DD127" s="22">
        <f t="shared" si="305"/>
        <v>8.2475000000000007E-2</v>
      </c>
      <c r="DF127" s="22">
        <f t="shared" si="306"/>
        <v>-0.1</v>
      </c>
      <c r="DG127" s="22">
        <f t="shared" si="307"/>
        <v>0</v>
      </c>
      <c r="DH127" s="22">
        <f t="shared" si="308"/>
        <v>-1.7525000000000002E-2</v>
      </c>
      <c r="DI127" s="22">
        <f t="shared" si="309"/>
        <v>-8.2475000000000007E-2</v>
      </c>
      <c r="DK127" s="22">
        <f t="shared" si="310"/>
        <v>-0.1</v>
      </c>
      <c r="DL127" s="22">
        <f t="shared" si="311"/>
        <v>0</v>
      </c>
      <c r="DM127" s="22">
        <f t="shared" si="312"/>
        <v>-1.7525000000000002E-2</v>
      </c>
      <c r="DN127" s="22">
        <f t="shared" si="313"/>
        <v>-8.2475000000000007E-2</v>
      </c>
      <c r="DP127" s="32" t="s">
        <v>33</v>
      </c>
      <c r="DQ127" s="33" t="s">
        <v>62</v>
      </c>
      <c r="DR127" s="22">
        <f t="shared" si="314"/>
        <v>0</v>
      </c>
      <c r="DS127" s="22">
        <f t="shared" si="314"/>
        <v>-1.0508394465278161</v>
      </c>
      <c r="DT127" s="22">
        <f t="shared" si="315"/>
        <v>-1.0508394465278161</v>
      </c>
      <c r="DV127">
        <f t="shared" si="249"/>
        <v>171.41391941391942</v>
      </c>
      <c r="DX127" s="1">
        <f t="shared" si="320"/>
        <v>-0.18012850820408677</v>
      </c>
    </row>
    <row r="128" spans="4:128" x14ac:dyDescent="0.3">
      <c r="D128" t="str">
        <f t="shared" si="248"/>
        <v>21_Херсон</v>
      </c>
      <c r="F128" s="6"/>
      <c r="G128" s="34" t="s">
        <v>65</v>
      </c>
      <c r="H128" t="s">
        <v>17</v>
      </c>
      <c r="I128" s="35">
        <v>10.600000000000003</v>
      </c>
      <c r="J128" s="35">
        <v>10.500000000000004</v>
      </c>
      <c r="K128" s="35">
        <v>10.299999999999997</v>
      </c>
      <c r="L128" s="35">
        <v>10.200000000000001</v>
      </c>
      <c r="M128" s="35">
        <v>0</v>
      </c>
      <c r="N128" s="35">
        <v>0</v>
      </c>
      <c r="O128" s="36"/>
      <c r="P128" s="35">
        <v>181.01000000000002</v>
      </c>
      <c r="Q128" s="35">
        <v>167.47999999999979</v>
      </c>
      <c r="R128" s="35">
        <v>173.09999999999977</v>
      </c>
      <c r="S128" s="35">
        <v>154.4</v>
      </c>
      <c r="T128" s="35">
        <v>0</v>
      </c>
      <c r="U128" s="35">
        <v>0</v>
      </c>
      <c r="V128" s="36"/>
      <c r="W128" s="37">
        <v>17.07641509433962</v>
      </c>
      <c r="X128" s="37">
        <v>15.950476190476165</v>
      </c>
      <c r="Y128" s="37">
        <v>16.805825242718427</v>
      </c>
      <c r="Z128" s="37">
        <v>15.137254901960784</v>
      </c>
      <c r="AA128" s="37" t="s">
        <v>5</v>
      </c>
      <c r="AB128" s="37" t="s">
        <v>5</v>
      </c>
      <c r="AD128" s="35">
        <v>0.89999999999999991</v>
      </c>
      <c r="AE128" s="35">
        <v>0.70000000000000007</v>
      </c>
      <c r="AF128" s="35">
        <v>0.50000000000000111</v>
      </c>
      <c r="AG128" s="35">
        <v>0.50000000000000056</v>
      </c>
      <c r="AH128" s="35"/>
      <c r="AI128" s="35">
        <v>0</v>
      </c>
      <c r="AJ128" s="36"/>
      <c r="AK128" s="35">
        <v>17.750000000000021</v>
      </c>
      <c r="AL128" s="35">
        <v>18.369999999999958</v>
      </c>
      <c r="AM128" s="35">
        <v>12.759999999999923</v>
      </c>
      <c r="AN128" s="35">
        <v>11.399999999999906</v>
      </c>
      <c r="AO128" s="35"/>
      <c r="AP128" s="35"/>
      <c r="AQ128" s="36"/>
      <c r="AR128" s="37">
        <v>19.722222222222246</v>
      </c>
      <c r="AS128" s="37">
        <v>26.24285714285708</v>
      </c>
      <c r="AT128" s="37">
        <v>25.51999999999979</v>
      </c>
      <c r="AU128" s="37">
        <v>22.799999999999788</v>
      </c>
      <c r="AV128" s="37" t="s">
        <v>5</v>
      </c>
      <c r="AW128" s="37" t="s">
        <v>5</v>
      </c>
      <c r="AY128" s="35">
        <v>0.14259999999999998</v>
      </c>
      <c r="AZ128" s="35">
        <v>0.14280000000000001</v>
      </c>
      <c r="BA128" s="35">
        <v>0.14259999999999992</v>
      </c>
      <c r="BB128" s="35">
        <v>0.14569999999999991</v>
      </c>
      <c r="BC128" s="35">
        <v>0</v>
      </c>
      <c r="BD128" s="35">
        <v>0</v>
      </c>
      <c r="BE128" s="36"/>
      <c r="BF128" s="35">
        <v>11.369999999999992</v>
      </c>
      <c r="BG128" s="35">
        <v>11.439999999999994</v>
      </c>
      <c r="BH128" s="35">
        <v>12.469999999999985</v>
      </c>
      <c r="BI128" s="35">
        <v>12.649999999999997</v>
      </c>
      <c r="BJ128" s="35">
        <v>0</v>
      </c>
      <c r="BK128" s="35">
        <v>0</v>
      </c>
      <c r="BL128" s="36"/>
      <c r="BM128" s="37">
        <v>79.733520336605849</v>
      </c>
      <c r="BN128" s="37">
        <v>80.112044817927128</v>
      </c>
      <c r="BO128" s="37">
        <v>87.447405329593209</v>
      </c>
      <c r="BP128" s="37">
        <v>86.822237474262209</v>
      </c>
      <c r="BQ128" s="37" t="s">
        <v>5</v>
      </c>
      <c r="BR128" s="37" t="s">
        <v>5</v>
      </c>
      <c r="BT128" s="21">
        <v>9.557400000000003</v>
      </c>
      <c r="BU128" s="21">
        <v>9.6572000000000049</v>
      </c>
      <c r="BV128" s="21">
        <v>9.6573999999999955</v>
      </c>
      <c r="BW128" s="21">
        <v>9.5543000000000013</v>
      </c>
      <c r="BX128" s="21">
        <v>0</v>
      </c>
      <c r="BY128" s="21">
        <v>0</v>
      </c>
      <c r="CA128" s="21">
        <v>151.88999999999999</v>
      </c>
      <c r="CB128" s="21">
        <v>137.66999999999985</v>
      </c>
      <c r="CC128" s="21">
        <v>147.86999999999983</v>
      </c>
      <c r="CD128" s="21">
        <v>130.35000000000011</v>
      </c>
      <c r="CE128" s="21">
        <v>0</v>
      </c>
      <c r="CF128" s="21">
        <v>0</v>
      </c>
      <c r="CH128" s="37">
        <v>15.892397513968227</v>
      </c>
      <c r="CI128" s="37">
        <v>14.255684877604251</v>
      </c>
      <c r="CJ128" s="37">
        <v>15.311574543873082</v>
      </c>
      <c r="CK128" s="37">
        <v>13.643071705933464</v>
      </c>
      <c r="CL128" s="37" t="s">
        <v>5</v>
      </c>
      <c r="CM128" s="37" t="s">
        <v>5</v>
      </c>
      <c r="CP128" s="22">
        <f t="shared" si="316"/>
        <v>16.242492857373747</v>
      </c>
      <c r="CQ128" s="22">
        <f t="shared" si="317"/>
        <v>23.571269841269725</v>
      </c>
      <c r="CR128" s="22">
        <f t="shared" si="318"/>
        <v>83.528801989597099</v>
      </c>
      <c r="CS128" s="22">
        <f t="shared" si="319"/>
        <v>14.775682160344758</v>
      </c>
      <c r="CU128" s="22">
        <f t="shared" si="298"/>
        <v>8.7955876809249673</v>
      </c>
      <c r="CV128" s="22">
        <f t="shared" si="299"/>
        <v>68.753119829252341</v>
      </c>
      <c r="CX128" s="23">
        <f t="shared" si="300"/>
        <v>0.59527455893242776</v>
      </c>
      <c r="CY128" s="23">
        <f t="shared" si="301"/>
        <v>4.6531266091912293</v>
      </c>
      <c r="DA128" s="22">
        <f t="shared" si="302"/>
        <v>10.400000000000002</v>
      </c>
      <c r="DB128" s="22">
        <f t="shared" si="303"/>
        <v>0.65000000000000047</v>
      </c>
      <c r="DC128" s="22">
        <f t="shared" si="304"/>
        <v>0.14342499999999997</v>
      </c>
      <c r="DD128" s="22">
        <f t="shared" si="305"/>
        <v>9.6065750000000012</v>
      </c>
      <c r="DF128" s="22">
        <f t="shared" si="306"/>
        <v>-10.400000000000002</v>
      </c>
      <c r="DG128" s="22">
        <f t="shared" si="307"/>
        <v>-0.65000000000000047</v>
      </c>
      <c r="DH128" s="22">
        <f t="shared" si="308"/>
        <v>-0.14342499999999997</v>
      </c>
      <c r="DI128" s="22">
        <f t="shared" si="309"/>
        <v>-9.6065750000000012</v>
      </c>
      <c r="DK128" s="22">
        <f t="shared" si="310"/>
        <v>-10.400000000000002</v>
      </c>
      <c r="DL128" s="22">
        <f t="shared" si="311"/>
        <v>-0.65000000000000047</v>
      </c>
      <c r="DM128" s="22">
        <f t="shared" si="312"/>
        <v>-0.14342499999999997</v>
      </c>
      <c r="DN128" s="22">
        <f t="shared" si="313"/>
        <v>-9.6065750000000012</v>
      </c>
      <c r="DP128" s="6"/>
      <c r="DQ128" s="34" t="s">
        <v>65</v>
      </c>
      <c r="DR128" s="22">
        <f t="shared" si="314"/>
        <v>-5.7171319926012325</v>
      </c>
      <c r="DS128" s="22">
        <f t="shared" si="314"/>
        <v>-9.8609162115105153</v>
      </c>
      <c r="DT128" s="22">
        <f t="shared" si="315"/>
        <v>-15.578048204111749</v>
      </c>
      <c r="DV128">
        <f t="shared" si="249"/>
        <v>171.41391941391942</v>
      </c>
      <c r="DX128" s="1">
        <f t="shared" si="320"/>
        <v>-2.6702942994857635</v>
      </c>
    </row>
    <row r="129" spans="4:128" x14ac:dyDescent="0.3">
      <c r="D129" t="str">
        <f t="shared" si="248"/>
        <v>21_Херсон</v>
      </c>
      <c r="F129" s="38" t="s">
        <v>4</v>
      </c>
      <c r="G129" s="10" t="s">
        <v>63</v>
      </c>
      <c r="H129" t="s">
        <v>17</v>
      </c>
      <c r="I129" s="21">
        <v>22.7</v>
      </c>
      <c r="J129" s="21">
        <v>22.5</v>
      </c>
      <c r="K129" s="21">
        <v>22.5</v>
      </c>
      <c r="L129" s="21">
        <v>22.5</v>
      </c>
      <c r="M129" s="21">
        <v>0</v>
      </c>
      <c r="N129" s="21">
        <v>0</v>
      </c>
      <c r="P129" s="21">
        <v>163.14000000000001</v>
      </c>
      <c r="Q129" s="21">
        <v>183.83</v>
      </c>
      <c r="R129" s="21">
        <v>185.66</v>
      </c>
      <c r="S129" s="21">
        <v>168.46</v>
      </c>
      <c r="T129" s="21">
        <v>0</v>
      </c>
      <c r="U129" s="21">
        <v>0</v>
      </c>
      <c r="W129" s="22">
        <v>7.1867841409691637</v>
      </c>
      <c r="X129" s="22">
        <v>8.1702222222222236</v>
      </c>
      <c r="Y129" s="22">
        <v>8.2515555555555551</v>
      </c>
      <c r="Z129" s="22">
        <v>7.4871111111111111</v>
      </c>
      <c r="AA129" s="22" t="s">
        <v>5</v>
      </c>
      <c r="AB129" s="22" t="s">
        <v>5</v>
      </c>
      <c r="AD129" s="21">
        <v>0.5</v>
      </c>
      <c r="AE129" s="21">
        <v>0.3</v>
      </c>
      <c r="AF129" s="21">
        <v>0.2</v>
      </c>
      <c r="AG129" s="21">
        <v>0.3</v>
      </c>
      <c r="AH129" s="21">
        <v>0</v>
      </c>
      <c r="AI129" s="21">
        <v>0</v>
      </c>
      <c r="AK129" s="21">
        <v>11.340000000000002</v>
      </c>
      <c r="AL129" s="21">
        <v>6.65</v>
      </c>
      <c r="AM129" s="21">
        <v>4.91</v>
      </c>
      <c r="AN129" s="21">
        <v>5.1100000000000003</v>
      </c>
      <c r="AO129" s="21">
        <v>0</v>
      </c>
      <c r="AP129" s="21">
        <v>0</v>
      </c>
      <c r="AR129" s="22">
        <v>22.680000000000003</v>
      </c>
      <c r="AS129" s="22">
        <v>22.166666666666668</v>
      </c>
      <c r="AT129" s="22">
        <v>24.55</v>
      </c>
      <c r="AU129" s="22">
        <v>17.033333333333335</v>
      </c>
      <c r="AV129" s="22" t="s">
        <v>5</v>
      </c>
      <c r="AW129" s="22" t="s">
        <v>5</v>
      </c>
      <c r="AY129" s="21">
        <v>0</v>
      </c>
      <c r="AZ129" s="21">
        <v>0</v>
      </c>
      <c r="BA129" s="21">
        <v>0</v>
      </c>
      <c r="BB129" s="21">
        <v>0</v>
      </c>
      <c r="BC129" s="21">
        <v>0</v>
      </c>
      <c r="BD129" s="21">
        <v>0</v>
      </c>
      <c r="BF129" s="21">
        <v>0</v>
      </c>
      <c r="BG129" s="21">
        <v>0</v>
      </c>
      <c r="BH129" s="21">
        <v>0</v>
      </c>
      <c r="BI129" s="21">
        <v>0</v>
      </c>
      <c r="BJ129" s="21">
        <v>0</v>
      </c>
      <c r="BK129" s="21">
        <v>0</v>
      </c>
      <c r="BM129" s="22" t="s">
        <v>5</v>
      </c>
      <c r="BN129" s="22" t="s">
        <v>5</v>
      </c>
      <c r="BO129" s="22" t="s">
        <v>5</v>
      </c>
      <c r="BP129" s="22" t="s">
        <v>5</v>
      </c>
      <c r="BQ129" s="22" t="s">
        <v>5</v>
      </c>
      <c r="BR129" s="22" t="s">
        <v>5</v>
      </c>
      <c r="BT129" s="21">
        <v>22.2</v>
      </c>
      <c r="BU129" s="21">
        <v>22.2</v>
      </c>
      <c r="BV129" s="21">
        <v>22.3</v>
      </c>
      <c r="BW129" s="21">
        <v>22.2</v>
      </c>
      <c r="BX129" s="21">
        <v>0</v>
      </c>
      <c r="BY129" s="21">
        <v>0</v>
      </c>
      <c r="CA129" s="21">
        <v>151.80000000000001</v>
      </c>
      <c r="CB129" s="21">
        <v>177.18</v>
      </c>
      <c r="CC129" s="21">
        <v>180.75</v>
      </c>
      <c r="CD129" s="21">
        <v>163.35</v>
      </c>
      <c r="CE129" s="21">
        <v>0</v>
      </c>
      <c r="CF129" s="21">
        <v>0</v>
      </c>
      <c r="CH129" s="22">
        <v>6.8378378378378386</v>
      </c>
      <c r="CI129" s="22">
        <v>7.9810810810810819</v>
      </c>
      <c r="CJ129" s="22">
        <v>8.1053811659192814</v>
      </c>
      <c r="CK129" s="22">
        <v>7.3581081081081079</v>
      </c>
      <c r="CL129" s="22" t="s">
        <v>5</v>
      </c>
      <c r="CM129" s="22" t="s">
        <v>5</v>
      </c>
      <c r="CP129" s="22">
        <f t="shared" si="316"/>
        <v>7.7739182574645138</v>
      </c>
      <c r="CQ129" s="22">
        <f t="shared" si="317"/>
        <v>21.607500000000002</v>
      </c>
      <c r="CR129" s="22" t="e">
        <f t="shared" si="318"/>
        <v>#DIV/0!</v>
      </c>
      <c r="CS129" s="22">
        <f t="shared" si="319"/>
        <v>7.5706020482365775</v>
      </c>
      <c r="CU129" s="22">
        <f t="shared" si="298"/>
        <v>14.036897951763425</v>
      </c>
      <c r="CV129" s="22" t="e">
        <f t="shared" si="299"/>
        <v>#DIV/0!</v>
      </c>
      <c r="CX129" s="23">
        <f t="shared" si="300"/>
        <v>1.8541323216207148</v>
      </c>
      <c r="CY129" s="23" t="e">
        <f t="shared" si="301"/>
        <v>#DIV/0!</v>
      </c>
      <c r="DA129" s="22">
        <f t="shared" si="302"/>
        <v>22.55</v>
      </c>
      <c r="DB129" s="22">
        <f t="shared" si="303"/>
        <v>0.32500000000000001</v>
      </c>
      <c r="DC129" s="22">
        <f t="shared" si="304"/>
        <v>0</v>
      </c>
      <c r="DD129" s="22">
        <f t="shared" si="305"/>
        <v>22.225000000000001</v>
      </c>
      <c r="DF129" s="22">
        <f t="shared" si="306"/>
        <v>-22.55</v>
      </c>
      <c r="DG129" s="22">
        <f t="shared" si="307"/>
        <v>-0.32500000000000001</v>
      </c>
      <c r="DH129" s="22">
        <f t="shared" si="308"/>
        <v>0</v>
      </c>
      <c r="DI129" s="22">
        <f t="shared" si="309"/>
        <v>-22.225000000000001</v>
      </c>
      <c r="DK129" s="22">
        <f t="shared" si="310"/>
        <v>-22.55</v>
      </c>
      <c r="DL129" s="22">
        <f t="shared" si="311"/>
        <v>-0.32500000000000001</v>
      </c>
      <c r="DM129" s="22">
        <f t="shared" si="312"/>
        <v>0</v>
      </c>
      <c r="DN129" s="22">
        <f t="shared" si="313"/>
        <v>-22.225000000000001</v>
      </c>
      <c r="DP129" s="38" t="s">
        <v>4</v>
      </c>
      <c r="DQ129" s="10" t="s">
        <v>63</v>
      </c>
      <c r="DR129" s="22">
        <f t="shared" si="314"/>
        <v>-4.5619918343231136</v>
      </c>
      <c r="DS129" s="22">
        <f t="shared" si="314"/>
        <v>0</v>
      </c>
      <c r="DT129" s="22">
        <f t="shared" si="315"/>
        <v>-4.5619918343231136</v>
      </c>
      <c r="DV129">
        <f t="shared" si="249"/>
        <v>190.41391941391942</v>
      </c>
      <c r="DX129" s="1">
        <f t="shared" si="320"/>
        <v>-0.8686667455077598</v>
      </c>
    </row>
    <row r="164" spans="33:34" x14ac:dyDescent="0.3">
      <c r="AG164" s="1"/>
      <c r="AH164" s="1"/>
    </row>
    <row r="165" spans="33:34" x14ac:dyDescent="0.3">
      <c r="AG165" s="1"/>
      <c r="AH165" s="1"/>
    </row>
    <row r="167" spans="33:34" x14ac:dyDescent="0.3">
      <c r="AG167" s="1"/>
      <c r="AH167" s="1"/>
    </row>
  </sheetData>
  <mergeCells count="4">
    <mergeCell ref="I1:AB1"/>
    <mergeCell ref="AD1:AW1"/>
    <mergeCell ref="AY1:BR1"/>
    <mergeCell ref="BT1:CM1"/>
  </mergeCells>
  <conditionalFormatting sqref="AD131:AI13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X6:CY10 CX22:CY22 CX16:CY20 CX12:CY14 CX24:CY3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X38:CY42 CX54:CY54 CX48:CY52 CX44:CY46 CX56:CY6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X70:CY74 CX86:CY86 CX80:CY84 CX76:CY78 CX88:CY9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X102:CY106 CX118:CY129 CX112:CY116 CX108:CY11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2024-04-30T15:18:54Z</dcterms:created>
  <dcterms:modified xsi:type="dcterms:W3CDTF">2024-06-20T14:00:19Z</dcterms:modified>
</cp:coreProperties>
</file>